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autoCompressPictures="0" defaultThemeVersion="124226"/>
  <mc:AlternateContent xmlns:mc="http://schemas.openxmlformats.org/markup-compatibility/2006">
    <mc:Choice Requires="x15">
      <x15ac:absPath xmlns:x15ac="http://schemas.microsoft.com/office/spreadsheetml/2010/11/ac" url="O:\BUSMBA\Curriculum\"/>
    </mc:Choice>
  </mc:AlternateContent>
  <xr:revisionPtr revIDLastSave="0" documentId="13_ncr:1_{B44914EB-AF81-435A-AEA3-4B8146458553}" xr6:coauthVersionLast="47" xr6:coauthVersionMax="47" xr10:uidLastSave="{00000000-0000-0000-0000-000000000000}"/>
  <bookViews>
    <workbookView xWindow="-108" yWindow="-108" windowWidth="23256" windowHeight="12576" activeTab="1" xr2:uid="{00000000-000D-0000-FFFF-FFFF00000000}"/>
  </bookViews>
  <sheets>
    <sheet name="Instructions and Notes" sheetId="4" r:id="rId1"/>
    <sheet name="All Courses Offered" sheetId="7" r:id="rId2"/>
  </sheets>
  <definedNames>
    <definedName name="_xlnm.Print_Area" localSheetId="1">'All Courses Offered'!$E$11:$K$24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7" i="7" l="1"/>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BN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F7" i="7"/>
  <c r="E4" i="7" l="1"/>
  <c r="D8" i="7"/>
  <c r="D25" i="7"/>
  <c r="F11" i="7"/>
  <c r="CT9" i="7"/>
  <c r="E3" i="7"/>
  <c r="L1" i="7"/>
  <c r="R1" i="7" s="1"/>
  <c r="BP8" i="7" l="1"/>
  <c r="BP9" i="7" s="1"/>
  <c r="CB8" i="7"/>
  <c r="CN8" i="7"/>
  <c r="BQ8" i="7"/>
  <c r="CC8" i="7"/>
  <c r="CO8" i="7"/>
  <c r="BU8" i="7"/>
  <c r="CS8" i="7"/>
  <c r="BV8" i="7"/>
  <c r="CH8" i="7"/>
  <c r="CJ8" i="7"/>
  <c r="CK8" i="7"/>
  <c r="BR8" i="7"/>
  <c r="CD8" i="7"/>
  <c r="CP8" i="7"/>
  <c r="CE8" i="7"/>
  <c r="CQ8" i="7"/>
  <c r="BT8" i="7"/>
  <c r="CF8" i="7"/>
  <c r="CI8" i="7"/>
  <c r="BX8" i="7"/>
  <c r="CV8" i="7"/>
  <c r="CW8" i="7"/>
  <c r="BS8" i="7"/>
  <c r="CR8" i="7"/>
  <c r="CG8" i="7"/>
  <c r="CU8" i="7"/>
  <c r="BZ8" i="7"/>
  <c r="CL8" i="7"/>
  <c r="BN8" i="7"/>
  <c r="BY8" i="7"/>
  <c r="BO8" i="7"/>
  <c r="CA8" i="7"/>
  <c r="CM8" i="7"/>
  <c r="CT8" i="7"/>
  <c r="BW8" i="7"/>
  <c r="G8" i="7"/>
  <c r="M8" i="7"/>
  <c r="S8" i="7"/>
  <c r="Y8" i="7"/>
  <c r="AE8" i="7"/>
  <c r="AK8" i="7"/>
  <c r="AQ8" i="7"/>
  <c r="AW8" i="7"/>
  <c r="BC8" i="7"/>
  <c r="BI8" i="7"/>
  <c r="AC8" i="7"/>
  <c r="L8" i="7"/>
  <c r="BH8" i="7"/>
  <c r="H8" i="7"/>
  <c r="N8" i="7"/>
  <c r="T8" i="7"/>
  <c r="Z8" i="7"/>
  <c r="AF8" i="7"/>
  <c r="AL8" i="7"/>
  <c r="AR8" i="7"/>
  <c r="AX8" i="7"/>
  <c r="BD8" i="7"/>
  <c r="BJ8" i="7"/>
  <c r="W8" i="7"/>
  <c r="AO8" i="7"/>
  <c r="BG8" i="7"/>
  <c r="AD8" i="7"/>
  <c r="I8" i="7"/>
  <c r="O8" i="7"/>
  <c r="U8" i="7"/>
  <c r="AA8" i="7"/>
  <c r="AG8" i="7"/>
  <c r="AM8" i="7"/>
  <c r="AS8" i="7"/>
  <c r="AY8" i="7"/>
  <c r="BE8" i="7"/>
  <c r="BD9" i="7" s="1"/>
  <c r="BK8" i="7"/>
  <c r="K8" i="7"/>
  <c r="AI8" i="7"/>
  <c r="BA8" i="7"/>
  <c r="R8" i="7"/>
  <c r="AJ8" i="7"/>
  <c r="AP8" i="7"/>
  <c r="AV8" i="7"/>
  <c r="BB8" i="7"/>
  <c r="F8" i="7"/>
  <c r="J8" i="7"/>
  <c r="J9" i="7" s="1"/>
  <c r="P8" i="7"/>
  <c r="V8" i="7"/>
  <c r="AB8" i="7"/>
  <c r="AH8" i="7"/>
  <c r="AH9" i="7" s="1"/>
  <c r="AN8" i="7"/>
  <c r="AT8" i="7"/>
  <c r="AZ8" i="7"/>
  <c r="BF8" i="7"/>
  <c r="BL8" i="7"/>
  <c r="Q8" i="7"/>
  <c r="AU8" i="7"/>
  <c r="BM8" i="7"/>
  <c r="X8" i="7"/>
  <c r="CF9" i="7"/>
  <c r="X1" i="7"/>
  <c r="AD1" i="7" s="1"/>
  <c r="AJ1" i="7" s="1"/>
  <c r="R11" i="7"/>
  <c r="L11" i="7"/>
  <c r="T9" i="7"/>
  <c r="AX9" i="7"/>
  <c r="E5" i="7"/>
  <c r="AL9" i="7"/>
  <c r="CN9" i="7"/>
  <c r="BV9" i="7"/>
  <c r="Z9" i="7"/>
  <c r="CB9" i="7"/>
  <c r="V9" i="7"/>
  <c r="H9" i="7"/>
  <c r="AF9" i="7"/>
  <c r="CH9" i="7"/>
  <c r="AD11" i="7"/>
  <c r="BJ9" i="7"/>
  <c r="N9" i="7"/>
  <c r="BT9" i="7" l="1"/>
  <c r="BX9" i="7"/>
  <c r="BH9" i="7"/>
  <c r="BR9" i="7"/>
  <c r="X11" i="7"/>
  <c r="CR9" i="7"/>
  <c r="F9" i="7"/>
  <c r="AD9" i="7"/>
  <c r="R9" i="7"/>
  <c r="L9" i="7"/>
  <c r="CJ9" i="7"/>
  <c r="AP9" i="7"/>
  <c r="BN9" i="7"/>
  <c r="BB9" i="7"/>
  <c r="CV9" i="7"/>
  <c r="BZ9" i="7"/>
  <c r="AZ10" i="7"/>
  <c r="BF9" i="7"/>
  <c r="CL9" i="7"/>
  <c r="AN9" i="7"/>
  <c r="CD10" i="7"/>
  <c r="P10" i="7"/>
  <c r="AB10" i="7"/>
  <c r="AN10" i="7"/>
  <c r="AT10" i="7"/>
  <c r="CD9" i="7"/>
  <c r="AJ9" i="7"/>
  <c r="AZ9" i="7"/>
  <c r="BL10" i="7"/>
  <c r="CP10" i="7"/>
  <c r="AH10" i="7"/>
  <c r="V10" i="7"/>
  <c r="BF10" i="7"/>
  <c r="BL9" i="7"/>
  <c r="BR10" i="7"/>
  <c r="BX10" i="7"/>
  <c r="CP9" i="7"/>
  <c r="X9" i="7"/>
  <c r="AT9" i="7"/>
  <c r="AR9" i="7"/>
  <c r="J10" i="7"/>
  <c r="P9" i="7"/>
  <c r="AB9" i="7"/>
  <c r="CJ10" i="7"/>
  <c r="AV9" i="7"/>
  <c r="AJ11" i="7"/>
  <c r="AP1" i="7"/>
  <c r="AP11" i="7" l="1"/>
  <c r="AV1" i="7"/>
  <c r="AV11" i="7" l="1"/>
  <c r="BB1" i="7"/>
  <c r="BB11" i="7" l="1"/>
  <c r="BH1" i="7"/>
  <c r="BH11" i="7" l="1"/>
  <c r="BN1" i="7"/>
  <c r="BT1" i="7" l="1"/>
  <c r="BN11" i="7"/>
  <c r="BZ1" i="7" l="1"/>
  <c r="BT11" i="7"/>
  <c r="BZ11" i="7" l="1"/>
  <c r="CF1" i="7"/>
  <c r="CL1" i="7" l="1"/>
  <c r="CF11" i="7"/>
  <c r="CL11" i="7" l="1"/>
  <c r="CR1" i="7"/>
  <c r="CR11" i="7" s="1"/>
</calcChain>
</file>

<file path=xl/sharedStrings.xml><?xml version="1.0" encoding="utf-8"?>
<sst xmlns="http://schemas.openxmlformats.org/spreadsheetml/2006/main" count="653" uniqueCount="140">
  <si>
    <t>Nov &amp; Dec</t>
  </si>
  <si>
    <t>Sept &amp; Oct</t>
  </si>
  <si>
    <t>Jan &amp; Feb</t>
  </si>
  <si>
    <t>Mar &amp; Apr</t>
  </si>
  <si>
    <t>May &amp; June</t>
  </si>
  <si>
    <t>July &amp; August</t>
  </si>
  <si>
    <t>Fall 2</t>
  </si>
  <si>
    <t>Spring 1</t>
  </si>
  <si>
    <t>Spring 2</t>
  </si>
  <si>
    <t>Summer 1</t>
  </si>
  <si>
    <t>Summer 2</t>
  </si>
  <si>
    <t>Fall 1</t>
  </si>
  <si>
    <t>Password to Unlock:  Broncos</t>
  </si>
  <si>
    <t>For further Financial Aid information please click here</t>
  </si>
  <si>
    <t>To actually register for courses you must login to your Student Services Center at My.BoiseState</t>
  </si>
  <si>
    <t>Graduation at Boise State occurs in May, August, or December and your degree will be awarded on those dates (so if you finish your last course in March you still have to wait until May to graduate)</t>
  </si>
  <si>
    <t>Diplomas are mailed 6 to 8 weeks after graduation (whether you participate in the ceremony or not)</t>
  </si>
  <si>
    <t>•</t>
  </si>
  <si>
    <t>Tuition and Financial Aid:</t>
  </si>
  <si>
    <t>You must complete your degree within 7 years (but please don't take that long!)</t>
  </si>
  <si>
    <t>This spreadsheet is locked to prevent you from accidentally deleting formulas or conditional formatting rules; feel free to unlock it if you want full access--just remember to save a backup copy first!  The password to unlock is "Broncos" with a capital "B" (go to the "Review" tab and find "Unprotect Sheet")</t>
  </si>
  <si>
    <t>What Should I Expect When I Am Taking a Course?</t>
  </si>
  <si>
    <t>Also…</t>
  </si>
  <si>
    <t>Financial Aid Eligible*</t>
  </si>
  <si>
    <t xml:space="preserve">           If this cell displays a red negative number, that is the amount of tuition that you might have to pay out of pocket, but for certain circumstances these limits may not apply; see the Financial Aid section of the first worksheet for details and then contact the Fin. Aid Office to confirm</t>
  </si>
  <si>
    <t>*If this cell displays a green "Yes," the courseload for that term is eligible for full aid, but you must contact the Financial Aid Office to verify there are no other factors that might affect your eligibility</t>
  </si>
  <si>
    <t>Exceeds Max Annual Fin Aid Amount by**</t>
  </si>
  <si>
    <r>
      <t>If "</t>
    </r>
    <r>
      <rPr>
        <b/>
        <sz val="12"/>
        <color theme="1"/>
        <rFont val="Calibri"/>
        <family val="2"/>
        <scheme val="minor"/>
      </rPr>
      <t>Financial Aid Eligible*</t>
    </r>
    <r>
      <rPr>
        <sz val="12"/>
        <color theme="1"/>
        <rFont val="Calibri"/>
        <family val="2"/>
        <scheme val="minor"/>
      </rPr>
      <t>" shows a negative number:  you either need more than 4 credit hours in that semester, or you have exceeded a potential per-semester limit-- please read below for further details</t>
    </r>
  </si>
  <si>
    <r>
      <t>If "</t>
    </r>
    <r>
      <rPr>
        <b/>
        <sz val="12"/>
        <color theme="1"/>
        <rFont val="Calibri"/>
        <family val="2"/>
        <scheme val="minor"/>
      </rPr>
      <t>Exceeds Max Annual Fin Aid Amount by**</t>
    </r>
    <r>
      <rPr>
        <sz val="12"/>
        <color theme="1"/>
        <rFont val="Calibri"/>
        <family val="2"/>
        <scheme val="minor"/>
      </rPr>
      <t>" shows a negative number, this is the total amount you will have to pay out of pocket for the year.  Even if you have a green "Yes" in the cells above, you cannot exceed the maximum, $20,500, in any Academic Year (September through the following August)</t>
    </r>
  </si>
  <si>
    <t>Fall or Spring Semester aid may be limited to $12,500 for the semester, unless you are near the end of your degree;  this is to ensure that some aid will be available for you in the following semesters of that academic year; you may be able to borrow the shortfall in a later semester, but you should plan to pay the shortfall amount in advance; please contact the Financial Aid office to see how this limit will affect your situation</t>
  </si>
  <si>
    <t>Please contact your Advisor if you have any questions or want to confirm that your schedule will work!</t>
  </si>
  <si>
    <t>Important Notes:</t>
  </si>
  <si>
    <t>No courses require you to "attend" an online lecture at any specified time during the week, but you may need to set up meetings with other team members or with your professor for certain assignments</t>
  </si>
  <si>
    <t>Total Tuition for the entire program is $36,750 and this includes online textbooks; other than the application fee, the only other fee is a $25 graduation fee to receive your diploma at the end of the program</t>
  </si>
  <si>
    <r>
      <t xml:space="preserve">As long as you continue to be enrolled in at least 5 credit hours per semester your loans will stay in deferment, but </t>
    </r>
    <r>
      <rPr>
        <b/>
        <sz val="12"/>
        <color theme="1"/>
        <rFont val="Calibri"/>
        <family val="2"/>
        <scheme val="minor"/>
      </rPr>
      <t>deferment ceases if you go 6 consecutive months below 5 credits in any full semester</t>
    </r>
    <r>
      <rPr>
        <sz val="12"/>
        <color theme="1"/>
        <rFont val="Calibri"/>
        <family val="2"/>
        <scheme val="minor"/>
      </rPr>
      <t xml:space="preserve"> and then you will have to start repayment on any previous loans, whether you have completed your degree or not</t>
    </r>
  </si>
  <si>
    <t>Online MBA Program Considerations:</t>
  </si>
  <si>
    <t>There is never an assignment due until after the official first day (Monday) but that weekend before the first Monday is a really good time to get a sense of the course expectations and to start your coursework so that you don't fall behind later</t>
  </si>
  <si>
    <t xml:space="preserve">           Note that often the Financial Aid office will award your full annual loan eligibility split evenly between the Fall and Spring semesters, leaving nothing extra to pay Summer tuition.  You may choose to either accept the full amount but save enough so that you can pay for Summer courses, or you may accept a lower amount in Fall and Spring so that you have aid left over to cover Summer.</t>
  </si>
  <si>
    <t>Financial Aid eligibility is partially determined by Semester and each semester includes two 7-week sessions</t>
  </si>
  <si>
    <r>
      <rPr>
        <b/>
        <sz val="12"/>
        <color theme="1"/>
        <rFont val="Calibri"/>
        <family val="2"/>
        <scheme val="minor"/>
      </rPr>
      <t>Actual course dates are listed directly under the session at the top of the calendar</t>
    </r>
    <r>
      <rPr>
        <sz val="12"/>
        <color theme="1"/>
        <rFont val="Calibri"/>
        <family val="2"/>
        <scheme val="minor"/>
      </rPr>
      <t>-- pay close attention to those dates each semester! The July/August session actually starts in late June rather than early July; Sept/Oct starts in August and Nov/Dec starts in October.</t>
    </r>
  </si>
  <si>
    <r>
      <t xml:space="preserve">If you intend to take one course in each half of a semester, </t>
    </r>
    <r>
      <rPr>
        <b/>
        <sz val="12"/>
        <color theme="1"/>
        <rFont val="Calibri"/>
        <family val="2"/>
        <scheme val="minor"/>
      </rPr>
      <t xml:space="preserve">you must register for both at the same time, before the semester starts </t>
    </r>
    <r>
      <rPr>
        <sz val="12"/>
        <color theme="1"/>
        <rFont val="Calibri"/>
        <family val="2"/>
        <scheme val="minor"/>
      </rPr>
      <t>in order to receive aid for both courses, and if you later drop one of them after having received aid for that semester, you may have to repay that loan amount immediately</t>
    </r>
  </si>
  <si>
    <r>
      <t xml:space="preserve">The Aid amounts shown are based only on Tuition; you will be able to borrow (subject to the the semester and yearly maximum limits described above) in amounts beyond actual Tuition costs (to cover estimated living expenses), therefore </t>
    </r>
    <r>
      <rPr>
        <b/>
        <sz val="12"/>
        <color theme="1"/>
        <rFont val="Calibri"/>
        <family val="2"/>
        <scheme val="minor"/>
      </rPr>
      <t>it is likely that over the course of the program you could borrow enough in advance to pay all of your Tuition even if your last course falls in a semester where you are ineligible</t>
    </r>
    <r>
      <rPr>
        <sz val="12"/>
        <color theme="1"/>
        <rFont val="Calibri"/>
        <family val="2"/>
        <scheme val="minor"/>
      </rPr>
      <t xml:space="preserve"> for Aid because you have less than 5 credit hours; </t>
    </r>
    <r>
      <rPr>
        <b/>
        <sz val="12"/>
        <color theme="1"/>
        <rFont val="Calibri"/>
        <family val="2"/>
        <scheme val="minor"/>
      </rPr>
      <t>to make this work, you must plan ahead</t>
    </r>
    <r>
      <rPr>
        <sz val="12"/>
        <color theme="1"/>
        <rFont val="Calibri"/>
        <family val="2"/>
        <scheme val="minor"/>
      </rPr>
      <t>.</t>
    </r>
  </si>
  <si>
    <t>Spring Semester</t>
  </si>
  <si>
    <t>Summer Semester</t>
  </si>
  <si>
    <t>Fall Semester</t>
  </si>
  <si>
    <r>
      <t xml:space="preserve">BUSMBA 501
</t>
    </r>
    <r>
      <rPr>
        <b/>
        <sz val="14"/>
        <rFont val="Calibri"/>
        <family val="2"/>
        <scheme val="minor"/>
      </rPr>
      <t>Design Thinking</t>
    </r>
  </si>
  <si>
    <t>Management Emphasis</t>
  </si>
  <si>
    <t>Construction Mgmt Emphasis</t>
  </si>
  <si>
    <t>Healthcare Leadership Emphasis</t>
  </si>
  <si>
    <t>Taken Per Carousel</t>
  </si>
  <si>
    <t>Required</t>
  </si>
  <si>
    <t>Required  Core</t>
  </si>
  <si>
    <t>Electives</t>
  </si>
  <si>
    <r>
      <t xml:space="preserve">BUSMBA 500
</t>
    </r>
    <r>
      <rPr>
        <b/>
        <sz val="14"/>
        <rFont val="Calibri"/>
        <family val="2"/>
        <scheme val="minor"/>
      </rPr>
      <t>Business Foundations</t>
    </r>
  </si>
  <si>
    <r>
      <t xml:space="preserve">BUSMBA 505
</t>
    </r>
    <r>
      <rPr>
        <b/>
        <sz val="14"/>
        <rFont val="Calibri"/>
        <family val="2"/>
        <scheme val="minor"/>
      </rPr>
      <t>Marketing Strategy</t>
    </r>
  </si>
  <si>
    <r>
      <t xml:space="preserve">BUSMBA 515
</t>
    </r>
    <r>
      <rPr>
        <b/>
        <sz val="14"/>
        <rFont val="Calibri"/>
        <family val="2"/>
        <scheme val="minor"/>
      </rPr>
      <t>Corporate Finance</t>
    </r>
  </si>
  <si>
    <r>
      <t xml:space="preserve">BUSMBA 510  
</t>
    </r>
    <r>
      <rPr>
        <b/>
        <sz val="14"/>
        <rFont val="Calibri"/>
        <family val="2"/>
        <scheme val="minor"/>
      </rPr>
      <t>People &amp; Orgs</t>
    </r>
  </si>
  <si>
    <r>
      <t xml:space="preserve">BUSMBA 520
</t>
    </r>
    <r>
      <rPr>
        <b/>
        <sz val="14"/>
        <rFont val="Calibri"/>
        <family val="2"/>
        <scheme val="minor"/>
      </rPr>
      <t>Global Economy</t>
    </r>
  </si>
  <si>
    <r>
      <t xml:space="preserve">BUSMBA 550
</t>
    </r>
    <r>
      <rPr>
        <b/>
        <sz val="14"/>
        <rFont val="Calibri"/>
        <family val="2"/>
        <scheme val="minor"/>
      </rPr>
      <t>Oper. &amp; Supply Chain</t>
    </r>
  </si>
  <si>
    <r>
      <t xml:space="preserve">BUSMBA 540
</t>
    </r>
    <r>
      <rPr>
        <b/>
        <sz val="14"/>
        <rFont val="Calibri"/>
        <family val="2"/>
        <scheme val="minor"/>
      </rPr>
      <t>Project Management</t>
    </r>
  </si>
  <si>
    <r>
      <t xml:space="preserve">BUSMBA 521
</t>
    </r>
    <r>
      <rPr>
        <b/>
        <sz val="14"/>
        <rFont val="Calibri"/>
        <family val="2"/>
        <scheme val="minor"/>
      </rPr>
      <t>Leadership in AEC</t>
    </r>
  </si>
  <si>
    <r>
      <t xml:space="preserve">BUSMBA 522
</t>
    </r>
    <r>
      <rPr>
        <b/>
        <sz val="14"/>
        <rFont val="Calibri"/>
        <family val="2"/>
        <scheme val="minor"/>
      </rPr>
      <t>AEC Project Mgmt</t>
    </r>
  </si>
  <si>
    <r>
      <t xml:space="preserve">BUSMBA 523
</t>
    </r>
    <r>
      <rPr>
        <b/>
        <sz val="14"/>
        <rFont val="Calibri"/>
        <family val="2"/>
        <scheme val="minor"/>
      </rPr>
      <t>AEC Company Mgmt</t>
    </r>
  </si>
  <si>
    <r>
      <t xml:space="preserve">BUSMBA 532
</t>
    </r>
    <r>
      <rPr>
        <b/>
        <sz val="14"/>
        <rFont val="Calibri"/>
        <family val="2"/>
        <scheme val="minor"/>
      </rPr>
      <t>HC Systems &amp; Delivery</t>
    </r>
  </si>
  <si>
    <r>
      <t xml:space="preserve">BUSMBA 530
</t>
    </r>
    <r>
      <rPr>
        <b/>
        <sz val="14"/>
        <rFont val="Calibri"/>
        <family val="2"/>
        <scheme val="minor"/>
      </rPr>
      <t>Mgrl. Communic.</t>
    </r>
  </si>
  <si>
    <r>
      <t xml:space="preserve">BUSMBA 535
</t>
    </r>
    <r>
      <rPr>
        <b/>
        <sz val="14"/>
        <rFont val="Calibri"/>
        <family val="2"/>
        <scheme val="minor"/>
      </rPr>
      <t>IT &amp; Bus. Alignment</t>
    </r>
  </si>
  <si>
    <r>
      <t xml:space="preserve">BUSMBA 533
</t>
    </r>
    <r>
      <rPr>
        <b/>
        <sz val="14"/>
        <rFont val="Calibri"/>
        <family val="2"/>
        <scheme val="minor"/>
      </rPr>
      <t>HC Oper.  &amp; Fin.Mgmt</t>
    </r>
  </si>
  <si>
    <r>
      <t xml:space="preserve">BUSMBA 525
</t>
    </r>
    <r>
      <rPr>
        <b/>
        <sz val="14"/>
        <rFont val="Calibri"/>
        <family val="2"/>
        <scheme val="minor"/>
      </rPr>
      <t>Mgrl.  Accounting</t>
    </r>
  </si>
  <si>
    <t>Total Credits</t>
  </si>
  <si>
    <r>
      <t xml:space="preserve">Required MBA Core
</t>
    </r>
    <r>
      <rPr>
        <sz val="24"/>
        <color theme="1"/>
        <rFont val="Calibri"/>
        <family val="2"/>
        <scheme val="minor"/>
      </rPr>
      <t>(10 required courses)</t>
    </r>
  </si>
  <si>
    <t>You must take 500 and 501 together in your first 7-Week session</t>
  </si>
  <si>
    <t>Jan/Feb</t>
  </si>
  <si>
    <t>Mar/Apr</t>
  </si>
  <si>
    <t>May/Jun</t>
  </si>
  <si>
    <t>Jul/Aug</t>
  </si>
  <si>
    <t>Sept/Oct</t>
  </si>
  <si>
    <t>Nov/Dec</t>
  </si>
  <si>
    <r>
      <t xml:space="preserve">Electives </t>
    </r>
    <r>
      <rPr>
        <sz val="22"/>
        <color theme="1"/>
        <rFont val="Calibri"/>
        <family val="2"/>
        <scheme val="minor"/>
      </rPr>
      <t>(pick any 3 courses)</t>
    </r>
  </si>
  <si>
    <r>
      <t xml:space="preserve">The biggest problem students have with aid is </t>
    </r>
    <r>
      <rPr>
        <b/>
        <sz val="12"/>
        <color theme="1"/>
        <rFont val="Calibri"/>
        <family val="2"/>
        <scheme val="minor"/>
      </rPr>
      <t>not saving enough eligibility to pay for summer tuition</t>
    </r>
    <r>
      <rPr>
        <sz val="12"/>
        <color theme="1"/>
        <rFont val="Calibri"/>
        <family val="2"/>
        <scheme val="minor"/>
      </rPr>
      <t xml:space="preserve">.  The </t>
    </r>
    <r>
      <rPr>
        <b/>
        <sz val="12"/>
        <color theme="1"/>
        <rFont val="Calibri"/>
        <family val="2"/>
        <scheme val="minor"/>
      </rPr>
      <t xml:space="preserve">$20,500 annual limit </t>
    </r>
    <r>
      <rPr>
        <sz val="12"/>
        <color theme="1"/>
        <rFont val="Calibri"/>
        <family val="2"/>
        <scheme val="minor"/>
      </rPr>
      <t xml:space="preserve">covers three semesters each year: Fall, Spring, and Summer.  If you borrow more than is needed in Fall and Spring, you may have to pay cash out-of-pocket to cover Summer.  </t>
    </r>
    <r>
      <rPr>
        <b/>
        <sz val="12"/>
        <color theme="1"/>
        <rFont val="Calibri"/>
        <family val="2"/>
        <scheme val="minor"/>
      </rPr>
      <t>The best solution to this problem is to only accept enough aid to cover tuition</t>
    </r>
    <r>
      <rPr>
        <sz val="12"/>
        <color theme="1"/>
        <rFont val="Calibri"/>
        <family val="2"/>
        <scheme val="minor"/>
      </rPr>
      <t>; otherwise you need to budget ahead to have money saved for summer courses.  If you borrow more than is needed in Fall and Spring you will receive a "refund" and if that is spent on other things, it could add several years to complete the degree.</t>
    </r>
  </si>
  <si>
    <t>This scheduling tool is for estimating purposes only and doesn't promise that you will be eligible for aid or for any specific amount of aid; please contact the Financial Aid office for exact details on how much aid you can expect per semester</t>
  </si>
  <si>
    <t>Financial Aid limits as shown are only applicable to Federal Direct Student Loans; you may be eligible for Federal PLUS loans or student loans from other sources.  Although these generally have higher costs and tougher qualification standards, you may be able to use them for amounts over the Direct Loan Program limits</t>
  </si>
  <si>
    <t>Courses</t>
  </si>
  <si>
    <t>Credits per Course</t>
  </si>
  <si>
    <r>
      <t xml:space="preserve">BUSMBA 531
</t>
    </r>
    <r>
      <rPr>
        <b/>
        <sz val="14"/>
        <rFont val="Calibri"/>
        <family val="2"/>
        <scheme val="minor"/>
      </rPr>
      <t>Leadership for HC Prof.</t>
    </r>
  </si>
  <si>
    <t>Instructions</t>
  </si>
  <si>
    <t>Scholarship?</t>
  </si>
  <si>
    <t>Courses are only offered in sessions with cells that are highlighted</t>
  </si>
  <si>
    <t>We recommend that you take 515-Corporate Finance immediately after 525-Managerial Accounting.  The first several weeks of Finance use balance sheet and income statement skills covered in Accounting, so unless you are an accountant, you should plan on taking Finance when the Accounting course is still fresh in your mind.</t>
  </si>
  <si>
    <t>Please enroll for both sessions of each semester at the same time (e.g. Spring 1 and Spring 2 together). This is especially important if you are using financial aid. Aid is awarded once each semester and classes added later may not be considered in your need for aid.</t>
  </si>
  <si>
    <t>Courses are open to students over the weekend before the official first day.  Most courses also have a final assignment due on the last Sunday (so you'll see the session dates start on Monday and end seven weeks later on Sunday.)</t>
  </si>
  <si>
    <t>Course Numbers do not indicate difficulty or a preferred order, so if you are dealing with an interesting legal problem at work, you should take 545-Legal Issues first, and 520-Global Economics later.  The order on the list and course numbers carry no significance.</t>
  </si>
  <si>
    <r>
      <t xml:space="preserve">Every course has several assignments with firm deadlines throughout each week, so </t>
    </r>
    <r>
      <rPr>
        <b/>
        <sz val="12"/>
        <color theme="1"/>
        <rFont val="Calibri"/>
        <family val="2"/>
        <scheme val="minor"/>
      </rPr>
      <t>if you know you will not be able to fully participate during a full week or longer in any session, you should not take a course in that session</t>
    </r>
    <r>
      <rPr>
        <sz val="12"/>
        <color theme="1"/>
        <rFont val="Calibri"/>
        <family val="2"/>
        <scheme val="minor"/>
      </rPr>
      <t>.</t>
    </r>
  </si>
  <si>
    <t>On the following tabs you can plan a course of study by placing a "1" in each highlighted cell corresponding to the course and the session in which you intend to take it; use the "Delete" key to clear the 1's to try different scenarios</t>
  </si>
  <si>
    <t>Because of the way the courses rotate you may not be doing yourself any favors by taking a few heavy loads to try to finish your degree sooner; you may see that you earn your degree almost as quickly by taking one course at a time.</t>
  </si>
  <si>
    <t>Yellow highlighted courses are offered every session and work with either carousel.  Generally, you will want to follow one color for your other courses- either the Blue or the Orange carousel.  Where the same course is offered in both carousels, there is no difference in the actual course material; the only difference is the session in which each course is offered.</t>
  </si>
  <si>
    <t>If you know that you will need to take some sessions off, you may find that the last courses you need are not offered when you need them.  In this case, you may want to use the "All Courses Offered" tab to see if the other carousel offers the courses you need sooner.</t>
  </si>
  <si>
    <t>Credit Hours per Session</t>
  </si>
  <si>
    <t>Cost per Session</t>
  </si>
  <si>
    <t>Required Core</t>
  </si>
  <si>
    <t>Min. Elective</t>
  </si>
  <si>
    <t>Change the "Scholarship?" answer from No to Yes, at the top left of your carousel if you are receiving the Military, Experience, or Alumni scholarships.  This gives you the correct Cost per Session and calculates Financial Aid correctly if you are using student loans.</t>
  </si>
  <si>
    <t>Most students complete the degree in 24 months by taking one course per session with no breaks (after both 500 and 501 in the first session).  If this is your plan, start with the second tab and follow the same color in all your courses (either Blue or Orange.)</t>
  </si>
  <si>
    <t>If you know that you will not be able to fully participate for more than a few days at a time in any session please contact your Professor before the start of the course to see what accomodations can be made (interaction with other students is often required and you must be able to meet all scheduled requirements.)  Expect that you will need to submit assignments early.</t>
  </si>
  <si>
    <t>The schedule includes a one-week Spring Break and one-week Thanksgiving Break (no assignments are due during these breaks.)   Fall 2 and Spring 2 sessions always have these breaks and are 8-weeks long, but there is no additional coursework.</t>
  </si>
  <si>
    <t>Actual dates for Spring Break and Thanksgiving can be found on the official University calendar</t>
  </si>
  <si>
    <r>
      <t xml:space="preserve">Usually there is a 'week off' between sessions, but that is longer during the December/January break and </t>
    </r>
    <r>
      <rPr>
        <b/>
        <sz val="12"/>
        <color theme="1"/>
        <rFont val="Calibri"/>
        <family val="2"/>
        <scheme val="minor"/>
      </rPr>
      <t>there is no break between sessions in the middle of summer</t>
    </r>
    <r>
      <rPr>
        <sz val="12"/>
        <color theme="1"/>
        <rFont val="Calibri"/>
        <family val="2"/>
        <scheme val="minor"/>
      </rPr>
      <t xml:space="preserve"> (near the end of June.)  </t>
    </r>
    <r>
      <rPr>
        <b/>
        <sz val="12"/>
        <color theme="1"/>
        <rFont val="Calibri"/>
        <family val="2"/>
        <scheme val="minor"/>
      </rPr>
      <t>Be sure to check the exact dates</t>
    </r>
    <r>
      <rPr>
        <sz val="12"/>
        <color theme="1"/>
        <rFont val="Calibri"/>
        <family val="2"/>
        <scheme val="minor"/>
      </rPr>
      <t xml:space="preserve"> listed at the top of the planning calendar</t>
    </r>
    <r>
      <rPr>
        <b/>
        <sz val="12"/>
        <color theme="1"/>
        <rFont val="Calibri"/>
        <family val="2"/>
        <scheme val="minor"/>
      </rPr>
      <t xml:space="preserve"> especially when planning vacations-</t>
    </r>
    <r>
      <rPr>
        <sz val="12"/>
        <color theme="1"/>
        <rFont val="Calibri"/>
        <family val="2"/>
        <scheme val="minor"/>
      </rPr>
      <t>- you don't want to realize that classes have already started when you are on the beach and still have 3 more days of vacation planned! (this has happened to students before)</t>
    </r>
  </si>
  <si>
    <t>The week off between sessions is a great time to plan travel so that you can devote yourself fully to studying when you are taking courses, but remember that each session goes through Sunday and your next course opens on Friday.</t>
  </si>
  <si>
    <t>Tuition charges are posted to your student account as soon as you register for a course but they are not due until the Saturday before the first official day.</t>
  </si>
  <si>
    <t>You will incur a late fees if you haven't paid tuition in full on the due date</t>
  </si>
  <si>
    <r>
      <rPr>
        <b/>
        <sz val="12"/>
        <color theme="1"/>
        <rFont val="Calibri"/>
        <family val="2"/>
        <scheme val="minor"/>
      </rPr>
      <t>You must take at least 5 credit hours in a semester to be eligible for Financial Aid</t>
    </r>
    <r>
      <rPr>
        <sz val="12"/>
        <color theme="1"/>
        <rFont val="Calibri"/>
        <family val="2"/>
        <scheme val="minor"/>
      </rPr>
      <t>; the coursel shows eligibility by semester at the bottom; "Yes" means your total amount is eligible for that semester (as long as you haven't exceeded the annual maximum below); a negative number is the amount that is not covered by financial aid; there are no exceptions to the 5-credit rule</t>
    </r>
  </si>
  <si>
    <t>At the top left of the carousel, a chart totals your required core and emphasis credits.  Emphasis credits must all be in the same area in order to earn that emphasis as part of your degree, otherwise you may use any 3 emphasis courses to meet your elective requirement.</t>
  </si>
  <si>
    <t>The sample schedule at right shows someone starting in Jan/Feb, then taking 1 course in Mar/Apr, no courses in May/June, 2 courses in July/August.  Note the shading of the months across the top-- Green = scheduled; White = off; Red Text = heavy-load.</t>
  </si>
  <si>
    <t>Construction Management and Healthcare Leadership Electives are on the Blue Carousel; Management electives are on both the Blue and Orange Carousels; new emphasis areas are likely to be added to the Orange carousel in the future.</t>
  </si>
  <si>
    <t>Even though there is a "Graduation" in August, Boise State does not have a ceremony then; if you graduate in August and would like to participate, you are invited to the following December's Commencement ceremony</t>
  </si>
  <si>
    <t>Although there is some flexibility to allow you to study on your own schedule, these 7-week courses are very condensed and require a steady load of considerable study and coursework each week; the average 4-credit course requires 20-25 hours per week.</t>
  </si>
  <si>
    <t xml:space="preserve">Emphasis area electives are listed in groups below the core courses. </t>
  </si>
  <si>
    <t>You may take the remaining courses (including electives) in any order except for 555, Integrated Capstone, which must be taken in your last session (most students take it by itself, but you may take it with one other course)</t>
  </si>
  <si>
    <r>
      <t xml:space="preserve">BUSMBA 555 
</t>
    </r>
    <r>
      <rPr>
        <b/>
        <sz val="14"/>
        <rFont val="Calibri"/>
        <family val="2"/>
        <scheme val="minor"/>
      </rPr>
      <t>Integrated Capstone</t>
    </r>
  </si>
  <si>
    <r>
      <t xml:space="preserve">CORE 500
</t>
    </r>
    <r>
      <rPr>
        <b/>
        <sz val="14"/>
        <rFont val="Calibri"/>
        <family val="2"/>
        <scheme val="minor"/>
      </rPr>
      <t>Cyber Systems Thinking</t>
    </r>
  </si>
  <si>
    <r>
      <t xml:space="preserve">CORE 560
</t>
    </r>
    <r>
      <rPr>
        <b/>
        <sz val="12"/>
        <rFont val="Calibri"/>
        <family val="2"/>
        <scheme val="minor"/>
      </rPr>
      <t>Cyber Resilience Systems Design</t>
    </r>
  </si>
  <si>
    <r>
      <t xml:space="preserve">CORE 561
</t>
    </r>
    <r>
      <rPr>
        <b/>
        <sz val="12"/>
        <rFont val="Calibri"/>
        <family val="2"/>
        <scheme val="minor"/>
      </rPr>
      <t>Network Design &amp; Exploit. Techniq.</t>
    </r>
  </si>
  <si>
    <r>
      <t xml:space="preserve">CORE 562
</t>
    </r>
    <r>
      <rPr>
        <b/>
        <sz val="12"/>
        <rFont val="Calibri"/>
        <family val="2"/>
        <scheme val="minor"/>
      </rPr>
      <t>Resilience Coding &amp; Architecture of Devices</t>
    </r>
  </si>
  <si>
    <t>+</t>
  </si>
  <si>
    <t>Resiliance Engineering</t>
  </si>
  <si>
    <t>Analyst &amp; Threat Intelligence</t>
  </si>
  <si>
    <r>
      <t xml:space="preserve">CORE 550
</t>
    </r>
    <r>
      <rPr>
        <b/>
        <sz val="12"/>
        <rFont val="Calibri"/>
        <family val="2"/>
        <scheme val="minor"/>
      </rPr>
      <t>Cyber Threat Intelligence</t>
    </r>
  </si>
  <si>
    <r>
      <t xml:space="preserve">CORE 551
</t>
    </r>
    <r>
      <rPr>
        <b/>
        <sz val="12"/>
        <rFont val="Calibri"/>
        <family val="2"/>
        <scheme val="minor"/>
      </rPr>
      <t>Cyber Warfare &amp; Conflicts</t>
    </r>
  </si>
  <si>
    <r>
      <t xml:space="preserve">CORE 552
</t>
    </r>
    <r>
      <rPr>
        <b/>
        <sz val="12"/>
        <rFont val="Calibri"/>
        <family val="2"/>
        <scheme val="minor"/>
      </rPr>
      <t>Cyber Digital &amp; Signal Intelligence</t>
    </r>
  </si>
  <si>
    <t>Governance Policy Administration</t>
  </si>
  <si>
    <r>
      <t xml:space="preserve">CORE 571
</t>
    </r>
    <r>
      <rPr>
        <b/>
        <sz val="12"/>
        <rFont val="Calibri"/>
        <family val="2"/>
        <scheme val="minor"/>
      </rPr>
      <t>Cyberlaw, Ethics &amp; Policy</t>
    </r>
  </si>
  <si>
    <r>
      <t xml:space="preserve">CORE 570
</t>
    </r>
    <r>
      <rPr>
        <b/>
        <sz val="12"/>
        <rFont val="Calibri"/>
        <family val="2"/>
        <scheme val="minor"/>
      </rPr>
      <t>Cyber Risk Management</t>
    </r>
  </si>
  <si>
    <r>
      <t xml:space="preserve">CORE 572
</t>
    </r>
    <r>
      <rPr>
        <b/>
        <sz val="12"/>
        <rFont val="Calibri"/>
        <family val="2"/>
        <scheme val="minor"/>
      </rPr>
      <t>Cybersecurity Governance &amp; Compliance</t>
    </r>
  </si>
  <si>
    <t>Req'd for ALL Cyber Emphases</t>
  </si>
  <si>
    <t>Yes</t>
  </si>
  <si>
    <t>**Direct Student Loans are limited to $20,500 per Academic Year (fall semester through the following summer); any negative number in this cell is the Tuition amount you will have to fund via some other mechanism than regular Direct Student Loans.</t>
  </si>
  <si>
    <t>NO</t>
  </si>
  <si>
    <t>Optional electives</t>
  </si>
  <si>
    <r>
      <t xml:space="preserve">CORE 540
</t>
    </r>
    <r>
      <rPr>
        <b/>
        <sz val="12"/>
        <rFont val="Calibri"/>
        <family val="2"/>
        <scheme val="minor"/>
      </rPr>
      <t>Zero Trust Architecture</t>
    </r>
  </si>
  <si>
    <r>
      <t xml:space="preserve">CORE 573
</t>
    </r>
    <r>
      <rPr>
        <b/>
        <sz val="10"/>
        <rFont val="Calibri"/>
        <family val="2"/>
        <scheme val="minor"/>
      </rPr>
      <t>Developing &amp; Adapting Cyber Policies &amp; Procedures</t>
    </r>
  </si>
  <si>
    <r>
      <t xml:space="preserve">BUSMBA 545
</t>
    </r>
    <r>
      <rPr>
        <b/>
        <sz val="14"/>
        <rFont val="Calibri"/>
        <family val="2"/>
        <scheme val="minor"/>
      </rPr>
      <t>Business Law &amp; Ethics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</si>
</sst>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mmm\-yy;@"/>
    <numFmt numFmtId="165" formatCode="&quot;$&quot;#,##0.00"/>
  </numFmts>
  <fonts count="3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2"/>
      <color theme="0"/>
      <name val="Calibri"/>
      <family val="2"/>
      <scheme val="minor"/>
    </font>
    <font>
      <u/>
      <sz val="11"/>
      <color theme="10"/>
      <name val="Calibri"/>
      <family val="2"/>
      <scheme val="minor"/>
    </font>
    <font>
      <sz val="18"/>
      <color theme="1"/>
      <name val="Calibri"/>
      <family val="2"/>
    </font>
    <font>
      <b/>
      <sz val="14"/>
      <color theme="1"/>
      <name val="Calibri"/>
      <family val="2"/>
      <scheme val="minor"/>
    </font>
    <font>
      <u/>
      <sz val="12"/>
      <color theme="10"/>
      <name val="Calibri"/>
      <family val="2"/>
      <scheme val="minor"/>
    </font>
    <font>
      <sz val="18"/>
      <color rgb="FFC00000"/>
      <name val="Calibri"/>
      <family val="2"/>
    </font>
    <font>
      <b/>
      <sz val="12"/>
      <name val="Calibri"/>
      <family val="2"/>
      <scheme val="minor"/>
    </font>
    <font>
      <sz val="14"/>
      <color theme="1"/>
      <name val="Calibri"/>
      <family val="2"/>
      <scheme val="minor"/>
    </font>
    <font>
      <b/>
      <sz val="18"/>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6"/>
      <color theme="1"/>
      <name val="Calibri"/>
      <family val="2"/>
      <scheme val="minor"/>
    </font>
    <font>
      <i/>
      <sz val="18"/>
      <color theme="1"/>
      <name val="Calibri"/>
      <family val="2"/>
      <scheme val="minor"/>
    </font>
    <font>
      <b/>
      <sz val="22"/>
      <color theme="1"/>
      <name val="Calibri"/>
      <family val="2"/>
      <scheme val="minor"/>
    </font>
    <font>
      <b/>
      <sz val="24"/>
      <color theme="1"/>
      <name val="Calibri"/>
      <family val="2"/>
      <scheme val="minor"/>
    </font>
    <font>
      <sz val="24"/>
      <color theme="1"/>
      <name val="Calibri"/>
      <family val="2"/>
      <scheme val="minor"/>
    </font>
    <font>
      <sz val="22"/>
      <color theme="1"/>
      <name val="Calibri"/>
      <family val="2"/>
      <scheme val="minor"/>
    </font>
    <font>
      <sz val="11"/>
      <color theme="0"/>
      <name val="Calibri"/>
      <family val="2"/>
      <scheme val="minor"/>
    </font>
    <font>
      <sz val="11"/>
      <color theme="0" tint="-0.14999847407452621"/>
      <name val="Calibri"/>
      <family val="2"/>
      <scheme val="minor"/>
    </font>
    <font>
      <b/>
      <sz val="12"/>
      <color theme="0" tint="-0.14999847407452621"/>
      <name val="Calibri"/>
      <family val="2"/>
      <scheme val="minor"/>
    </font>
    <font>
      <u/>
      <sz val="11"/>
      <color theme="0" tint="-0.14999847407452621"/>
      <name val="Calibri"/>
      <family val="2"/>
      <scheme val="minor"/>
    </font>
    <font>
      <sz val="12"/>
      <name val="Calibri"/>
      <family val="2"/>
      <scheme val="minor"/>
    </font>
    <font>
      <b/>
      <sz val="1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90B6E4"/>
        <bgColor indexed="64"/>
      </patternFill>
    </fill>
    <fill>
      <patternFill patternType="solid">
        <fgColor rgb="FFFF9C3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69">
    <xf numFmtId="0" fontId="0" fillId="0" borderId="0" xfId="0"/>
    <xf numFmtId="0" fontId="4" fillId="0" borderId="0" xfId="0" applyFont="1" applyAlignment="1">
      <alignment horizont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xf>
    <xf numFmtId="0" fontId="0" fillId="2" borderId="1" xfId="0" applyFill="1" applyBorder="1" applyAlignment="1" applyProtection="1">
      <alignment horizontal="center" vertical="center" wrapText="1"/>
      <protection locked="0"/>
    </xf>
    <xf numFmtId="0" fontId="0" fillId="0" borderId="0" xfId="0" applyProtection="1">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2" borderId="8"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0" xfId="0" applyAlignment="1">
      <alignment horizontal="left" vertical="center" wrapText="1"/>
    </xf>
    <xf numFmtId="0" fontId="4" fillId="0" borderId="0" xfId="0" applyFont="1" applyAlignment="1">
      <alignment horizontal="center" vertical="center"/>
    </xf>
    <xf numFmtId="0" fontId="10" fillId="3" borderId="0" xfId="1" applyFill="1" applyBorder="1" applyAlignment="1">
      <alignment vertical="center"/>
    </xf>
    <xf numFmtId="165" fontId="7" fillId="0" borderId="6" xfId="0" applyNumberFormat="1" applyFont="1" applyBorder="1" applyAlignment="1">
      <alignment horizontal="center" vertical="center"/>
    </xf>
    <xf numFmtId="44" fontId="0" fillId="0" borderId="1" xfId="0" applyNumberFormat="1" applyBorder="1"/>
    <xf numFmtId="0" fontId="5" fillId="0" borderId="2" xfId="0" applyFont="1" applyBorder="1" applyAlignment="1">
      <alignment horizontal="center" vertical="center" wrapText="1"/>
    </xf>
    <xf numFmtId="0" fontId="0" fillId="0" borderId="0" xfId="0" applyAlignment="1" applyProtection="1">
      <alignment horizontal="center"/>
      <protection locked="0"/>
    </xf>
    <xf numFmtId="0" fontId="0" fillId="0" borderId="0" xfId="0" applyAlignment="1">
      <alignment horizontal="center" wrapText="1"/>
    </xf>
    <xf numFmtId="0" fontId="0" fillId="0" borderId="0" xfId="0" applyAlignment="1">
      <alignment horizontal="center"/>
    </xf>
    <xf numFmtId="0" fontId="4" fillId="8" borderId="1" xfId="0" applyFont="1" applyFill="1" applyBorder="1" applyAlignment="1">
      <alignment horizontal="center"/>
    </xf>
    <xf numFmtId="0" fontId="4" fillId="9" borderId="1" xfId="0" applyFont="1" applyFill="1" applyBorder="1" applyAlignment="1">
      <alignment horizontal="center"/>
    </xf>
    <xf numFmtId="0" fontId="4" fillId="10" borderId="1" xfId="0" applyFont="1" applyFill="1" applyBorder="1" applyAlignment="1">
      <alignment horizontal="center"/>
    </xf>
    <xf numFmtId="164" fontId="6" fillId="8" borderId="1" xfId="0" applyNumberFormat="1" applyFont="1" applyFill="1" applyBorder="1" applyAlignment="1">
      <alignment horizontal="center"/>
    </xf>
    <xf numFmtId="164" fontId="6" fillId="9" borderId="1" xfId="0" applyNumberFormat="1" applyFont="1" applyFill="1" applyBorder="1" applyAlignment="1">
      <alignment horizontal="center"/>
    </xf>
    <xf numFmtId="164" fontId="6" fillId="10" borderId="1" xfId="0" applyNumberFormat="1" applyFont="1" applyFill="1" applyBorder="1" applyAlignment="1">
      <alignment horizontal="center"/>
    </xf>
    <xf numFmtId="15" fontId="6" fillId="3" borderId="16" xfId="0" applyNumberFormat="1" applyFont="1" applyFill="1" applyBorder="1" applyAlignment="1">
      <alignment horizontal="center"/>
    </xf>
    <xf numFmtId="15" fontId="6" fillId="3" borderId="1" xfId="0" applyNumberFormat="1" applyFont="1" applyFill="1" applyBorder="1" applyAlignment="1">
      <alignment horizontal="center"/>
    </xf>
    <xf numFmtId="0" fontId="16" fillId="0" borderId="0" xfId="0" applyFont="1"/>
    <xf numFmtId="0" fontId="19" fillId="2" borderId="1" xfId="0" applyFont="1" applyFill="1" applyBorder="1" applyAlignment="1">
      <alignment horizontal="center" vertical="center" wrapText="1"/>
    </xf>
    <xf numFmtId="0" fontId="12" fillId="0" borderId="0" xfId="0" applyFont="1" applyAlignment="1">
      <alignment horizontal="center" vertical="center"/>
    </xf>
    <xf numFmtId="0" fontId="8" fillId="0" borderId="0" xfId="0" applyFont="1"/>
    <xf numFmtId="0" fontId="9" fillId="0" borderId="1" xfId="0" applyFont="1" applyBorder="1" applyAlignment="1">
      <alignment horizontal="center" vertical="center"/>
    </xf>
    <xf numFmtId="0" fontId="16" fillId="0" borderId="0" xfId="0" applyFont="1" applyAlignment="1">
      <alignment horizontal="center"/>
    </xf>
    <xf numFmtId="0" fontId="19" fillId="2" borderId="8" xfId="0" applyFont="1" applyFill="1" applyBorder="1" applyAlignment="1">
      <alignment horizontal="center" vertical="center" wrapText="1"/>
    </xf>
    <xf numFmtId="0" fontId="17" fillId="0" borderId="14" xfId="0" applyFont="1" applyBorder="1" applyAlignment="1">
      <alignment horizontal="center"/>
    </xf>
    <xf numFmtId="0" fontId="22" fillId="0" borderId="1" xfId="0" applyFont="1" applyBorder="1" applyAlignment="1">
      <alignment horizontal="center"/>
    </xf>
    <xf numFmtId="0" fontId="22" fillId="0" borderId="17" xfId="0" applyFont="1" applyBorder="1" applyAlignment="1">
      <alignment horizontal="center"/>
    </xf>
    <xf numFmtId="0" fontId="16" fillId="0" borderId="10" xfId="0" applyFont="1" applyBorder="1"/>
    <xf numFmtId="0" fontId="16" fillId="0" borderId="11" xfId="0" applyFont="1" applyBorder="1"/>
    <xf numFmtId="0" fontId="16" fillId="0" borderId="18" xfId="0" applyFont="1" applyBorder="1" applyAlignment="1">
      <alignment horizontal="center"/>
    </xf>
    <xf numFmtId="0" fontId="16"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22" fillId="0" borderId="13" xfId="0" applyFont="1" applyBorder="1" applyAlignment="1">
      <alignment horizontal="center"/>
    </xf>
    <xf numFmtId="0" fontId="4" fillId="0" borderId="0" xfId="0" applyFont="1" applyAlignment="1">
      <alignment wrapText="1"/>
    </xf>
    <xf numFmtId="0" fontId="11" fillId="0" borderId="25" xfId="0" applyFont="1" applyBorder="1" applyAlignment="1">
      <alignment horizontal="right" vertical="center"/>
    </xf>
    <xf numFmtId="0" fontId="6" fillId="0" borderId="26" xfId="0" applyFont="1" applyBorder="1" applyAlignment="1">
      <alignment vertical="center"/>
    </xf>
    <xf numFmtId="0" fontId="6" fillId="0" borderId="26" xfId="0" applyFont="1" applyBorder="1" applyAlignment="1">
      <alignment vertical="center" wrapText="1"/>
    </xf>
    <xf numFmtId="0" fontId="10" fillId="3" borderId="26" xfId="1" applyFill="1" applyBorder="1" applyAlignment="1">
      <alignment vertical="center"/>
    </xf>
    <xf numFmtId="0" fontId="0" fillId="0" borderId="25" xfId="0" applyBorder="1" applyAlignment="1">
      <alignment horizontal="left" vertical="center" wrapText="1"/>
    </xf>
    <xf numFmtId="0" fontId="11" fillId="0" borderId="27" xfId="0" applyFont="1" applyBorder="1" applyAlignment="1">
      <alignment horizontal="right" vertical="center"/>
    </xf>
    <xf numFmtId="0" fontId="8" fillId="0" borderId="0" xfId="0" applyFont="1" applyAlignment="1">
      <alignment horizontal="right"/>
    </xf>
    <xf numFmtId="0" fontId="0" fillId="0" borderId="13" xfId="0" applyBorder="1" applyAlignment="1">
      <alignment vertical="center"/>
    </xf>
    <xf numFmtId="0" fontId="4" fillId="0" borderId="15" xfId="0" applyFont="1" applyBorder="1" applyAlignment="1">
      <alignment horizontal="center"/>
    </xf>
    <xf numFmtId="0" fontId="4" fillId="10" borderId="15" xfId="0" applyFont="1" applyFill="1" applyBorder="1" applyAlignment="1">
      <alignment horizontal="center"/>
    </xf>
    <xf numFmtId="0" fontId="0" fillId="14" borderId="1" xfId="0" applyFill="1" applyBorder="1" applyAlignment="1" applyProtection="1">
      <alignment horizontal="center" vertical="center" wrapText="1"/>
      <protection locked="0"/>
    </xf>
    <xf numFmtId="0" fontId="0" fillId="14" borderId="1" xfId="0" applyFill="1" applyBorder="1" applyAlignment="1" applyProtection="1">
      <alignment horizontal="center" vertical="center"/>
      <protection locked="0"/>
    </xf>
    <xf numFmtId="0" fontId="0" fillId="15" borderId="1" xfId="0" applyFill="1" applyBorder="1" applyAlignment="1" applyProtection="1">
      <alignment horizontal="center" vertical="center"/>
      <protection locked="0"/>
    </xf>
    <xf numFmtId="0" fontId="21" fillId="2" borderId="34" xfId="0" applyFont="1" applyFill="1" applyBorder="1" applyAlignment="1" applyProtection="1">
      <alignment horizontal="center"/>
      <protection locked="0"/>
    </xf>
    <xf numFmtId="0" fontId="0" fillId="3" borderId="25" xfId="0" applyFill="1" applyBorder="1" applyAlignment="1">
      <alignment vertical="center"/>
    </xf>
    <xf numFmtId="0" fontId="0" fillId="0" borderId="25" xfId="0" applyBorder="1" applyAlignment="1">
      <alignment vertical="center"/>
    </xf>
    <xf numFmtId="0" fontId="14" fillId="4" borderId="25" xfId="0" applyFont="1" applyFill="1" applyBorder="1" applyAlignment="1">
      <alignment horizontal="right" vertical="center"/>
    </xf>
    <xf numFmtId="0" fontId="0" fillId="0" borderId="0" xfId="0" applyAlignment="1">
      <alignment vertical="center"/>
    </xf>
    <xf numFmtId="0" fontId="8" fillId="0" borderId="0" xfId="0" applyFont="1" applyAlignment="1">
      <alignment horizontal="left"/>
    </xf>
    <xf numFmtId="0" fontId="0" fillId="13" borderId="0" xfId="0" applyFill="1"/>
    <xf numFmtId="0" fontId="4" fillId="13" borderId="0" xfId="0" applyFont="1" applyFill="1" applyAlignment="1">
      <alignment vertical="center" wrapText="1"/>
    </xf>
    <xf numFmtId="0" fontId="27" fillId="13" borderId="0" xfId="0" applyFont="1" applyFill="1"/>
    <xf numFmtId="0" fontId="0" fillId="13" borderId="0" xfId="0" applyFill="1" applyAlignment="1">
      <alignment horizontal="left" vertical="center" wrapText="1"/>
    </xf>
    <xf numFmtId="0" fontId="28" fillId="13" borderId="0" xfId="0" applyFont="1" applyFill="1"/>
    <xf numFmtId="0" fontId="29" fillId="13" borderId="0" xfId="0" applyFont="1" applyFill="1" applyAlignment="1">
      <alignment vertical="center" wrapText="1"/>
    </xf>
    <xf numFmtId="0" fontId="30" fillId="13" borderId="0" xfId="1" applyFont="1" applyFill="1"/>
    <xf numFmtId="0" fontId="28" fillId="13" borderId="0" xfId="0" applyFont="1" applyFill="1" applyAlignment="1">
      <alignment horizontal="left" vertical="center" wrapText="1"/>
    </xf>
    <xf numFmtId="0" fontId="31" fillId="2" borderId="1" xfId="0" applyFont="1" applyFill="1" applyBorder="1" applyAlignment="1">
      <alignment horizontal="center" vertical="center" wrapText="1"/>
    </xf>
    <xf numFmtId="0" fontId="18" fillId="18" borderId="0" xfId="0" applyFont="1" applyFill="1" applyAlignment="1">
      <alignment horizontal="center" vertical="center" textRotation="90" wrapText="1"/>
    </xf>
    <xf numFmtId="0" fontId="8" fillId="18" borderId="0" xfId="0" applyFont="1" applyFill="1" applyAlignment="1">
      <alignment horizontal="center" vertical="center" wrapText="1"/>
    </xf>
    <xf numFmtId="0" fontId="31" fillId="18" borderId="1" xfId="0" applyFont="1" applyFill="1" applyBorder="1" applyAlignment="1">
      <alignment horizontal="center" vertical="center" wrapText="1"/>
    </xf>
    <xf numFmtId="0" fontId="0" fillId="17" borderId="1" xfId="0" applyFill="1" applyBorder="1" applyAlignment="1" applyProtection="1">
      <alignment horizontal="center" vertical="center"/>
      <protection locked="0"/>
    </xf>
    <xf numFmtId="0" fontId="0" fillId="0" borderId="1" xfId="0" applyBorder="1"/>
    <xf numFmtId="0" fontId="0" fillId="18" borderId="1" xfId="0" applyFill="1" applyBorder="1"/>
    <xf numFmtId="0" fontId="0" fillId="18" borderId="1" xfId="0" applyFill="1" applyBorder="1" applyAlignment="1" applyProtection="1">
      <alignment horizontal="center" vertical="center"/>
      <protection locked="0"/>
    </xf>
    <xf numFmtId="0" fontId="0" fillId="17" borderId="1" xfId="0" applyFill="1" applyBorder="1" applyAlignment="1" applyProtection="1">
      <alignment horizontal="center" vertical="center" wrapText="1"/>
      <protection locked="0"/>
    </xf>
    <xf numFmtId="0" fontId="8" fillId="17" borderId="0" xfId="0" applyFont="1" applyFill="1" applyAlignment="1">
      <alignment horizontal="center" wrapText="1"/>
    </xf>
    <xf numFmtId="165" fontId="7" fillId="0" borderId="0" xfId="0" applyNumberFormat="1" applyFont="1" applyAlignment="1">
      <alignment horizontal="center" vertical="center"/>
    </xf>
    <xf numFmtId="164" fontId="1" fillId="8" borderId="1" xfId="0" applyNumberFormat="1" applyFont="1" applyFill="1" applyBorder="1" applyAlignment="1">
      <alignment horizontal="center"/>
    </xf>
    <xf numFmtId="164" fontId="1" fillId="9" borderId="1" xfId="0" applyNumberFormat="1" applyFont="1" applyFill="1" applyBorder="1" applyAlignment="1">
      <alignment horizontal="center"/>
    </xf>
    <xf numFmtId="164" fontId="1" fillId="10" borderId="1" xfId="0" applyNumberFormat="1" applyFont="1" applyFill="1" applyBorder="1" applyAlignment="1">
      <alignment horizontal="center"/>
    </xf>
    <xf numFmtId="0" fontId="0" fillId="19" borderId="1" xfId="0" applyFill="1" applyBorder="1" applyAlignment="1" applyProtection="1">
      <alignment horizontal="center" vertical="center"/>
      <protection locked="0"/>
    </xf>
    <xf numFmtId="0" fontId="31" fillId="18"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3" borderId="25" xfId="0" applyFont="1" applyFill="1" applyBorder="1" applyAlignment="1">
      <alignment horizontal="center" vertical="center"/>
    </xf>
    <xf numFmtId="0" fontId="11" fillId="3" borderId="0" xfId="0" applyFont="1" applyFill="1" applyAlignment="1">
      <alignment horizontal="center" vertical="center"/>
    </xf>
    <xf numFmtId="0" fontId="11" fillId="3" borderId="26" xfId="0" applyFont="1" applyFill="1" applyBorder="1" applyAlignment="1">
      <alignment horizontal="center" vertical="center"/>
    </xf>
    <xf numFmtId="0" fontId="6" fillId="2" borderId="0" xfId="0" applyFont="1" applyFill="1" applyAlignment="1">
      <alignment horizontal="left" vertical="center" wrapText="1"/>
    </xf>
    <xf numFmtId="0" fontId="4" fillId="2" borderId="26" xfId="0" applyFont="1" applyFill="1" applyBorder="1" applyAlignment="1">
      <alignment horizontal="left" vertical="center" wrapText="1"/>
    </xf>
    <xf numFmtId="0" fontId="6" fillId="0" borderId="0" xfId="0" applyFont="1" applyAlignment="1">
      <alignment horizontal="left" vertical="center" wrapText="1"/>
    </xf>
    <xf numFmtId="0" fontId="6" fillId="0" borderId="26" xfId="0" applyFont="1" applyBorder="1" applyAlignment="1">
      <alignment horizontal="left" vertical="center" wrapText="1"/>
    </xf>
    <xf numFmtId="0" fontId="0" fillId="13" borderId="28" xfId="0" applyFill="1" applyBorder="1" applyAlignment="1">
      <alignment horizont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13" fillId="0" borderId="0" xfId="1" applyFont="1" applyBorder="1" applyAlignment="1">
      <alignment horizontal="left" vertical="center"/>
    </xf>
    <xf numFmtId="0" fontId="13" fillId="0" borderId="26" xfId="1" applyFont="1" applyBorder="1" applyAlignment="1">
      <alignment horizontal="left" vertical="center"/>
    </xf>
    <xf numFmtId="0" fontId="2" fillId="0" borderId="0" xfId="0" applyFont="1" applyAlignment="1">
      <alignment horizontal="left" vertical="center" wrapText="1"/>
    </xf>
    <xf numFmtId="0" fontId="12" fillId="0" borderId="0" xfId="0" applyFont="1" applyAlignment="1">
      <alignment horizontal="left" vertical="center"/>
    </xf>
    <xf numFmtId="0" fontId="12" fillId="0" borderId="26" xfId="0" applyFont="1" applyBorder="1" applyAlignment="1">
      <alignment horizontal="left" vertical="center"/>
    </xf>
    <xf numFmtId="0" fontId="4" fillId="0" borderId="26" xfId="0" applyFont="1" applyBorder="1" applyAlignment="1">
      <alignment horizontal="left" vertical="center" wrapText="1"/>
    </xf>
    <xf numFmtId="0" fontId="12" fillId="0" borderId="0" xfId="0" applyFont="1" applyAlignment="1">
      <alignment horizontal="left" vertical="center" wrapText="1"/>
    </xf>
    <xf numFmtId="0" fontId="12" fillId="0" borderId="26" xfId="0" applyFont="1" applyBorder="1" applyAlignment="1">
      <alignment horizontal="left" vertical="center" wrapText="1"/>
    </xf>
    <xf numFmtId="0" fontId="3" fillId="0" borderId="0" xfId="0" applyFont="1" applyAlignment="1">
      <alignment horizontal="left" vertical="center" wrapText="1"/>
    </xf>
    <xf numFmtId="0" fontId="6" fillId="2" borderId="26" xfId="0" applyFont="1" applyFill="1" applyBorder="1" applyAlignment="1">
      <alignment horizontal="left" vertical="center"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0" fillId="0" borderId="0" xfId="1" applyBorder="1" applyAlignment="1">
      <alignment horizontal="left" vertical="center"/>
    </xf>
    <xf numFmtId="0" fontId="10" fillId="0" borderId="26" xfId="1" applyBorder="1" applyAlignment="1">
      <alignment horizontal="left" vertical="center"/>
    </xf>
    <xf numFmtId="0" fontId="6" fillId="4" borderId="0" xfId="0" applyFont="1" applyFill="1" applyAlignment="1">
      <alignment horizontal="left" vertical="center" wrapText="1"/>
    </xf>
    <xf numFmtId="0" fontId="6" fillId="4" borderId="26" xfId="0" applyFont="1" applyFill="1" applyBorder="1" applyAlignment="1">
      <alignment horizontal="left" vertical="center" wrapText="1"/>
    </xf>
    <xf numFmtId="0" fontId="0" fillId="3" borderId="25" xfId="0" applyFill="1" applyBorder="1" applyAlignment="1">
      <alignment horizontal="center" vertical="center" wrapText="1"/>
    </xf>
    <xf numFmtId="0" fontId="0" fillId="3" borderId="0" xfId="0" applyFill="1" applyAlignment="1">
      <alignment horizontal="center" vertical="center" wrapText="1"/>
    </xf>
    <xf numFmtId="0" fontId="0" fillId="3" borderId="26" xfId="0" applyFill="1" applyBorder="1" applyAlignment="1">
      <alignment horizontal="center" vertical="center" wrapText="1"/>
    </xf>
    <xf numFmtId="0" fontId="0" fillId="3" borderId="25" xfId="0" applyFill="1" applyBorder="1" applyAlignment="1">
      <alignment horizontal="center" vertical="center"/>
    </xf>
    <xf numFmtId="0" fontId="0" fillId="3" borderId="0" xfId="0" applyFill="1" applyAlignment="1">
      <alignment horizontal="center" vertical="center"/>
    </xf>
    <xf numFmtId="0" fontId="0" fillId="3" borderId="26" xfId="0" applyFill="1" applyBorder="1" applyAlignment="1">
      <alignment horizontal="center" vertical="center"/>
    </xf>
    <xf numFmtId="0" fontId="10" fillId="0" borderId="0" xfId="1" applyBorder="1" applyAlignment="1">
      <alignment horizontal="left" vertical="center" wrapText="1"/>
    </xf>
    <xf numFmtId="0" fontId="10" fillId="0" borderId="26" xfId="1" applyBorder="1" applyAlignment="1">
      <alignment horizontal="left" vertical="center" wrapText="1"/>
    </xf>
    <xf numFmtId="0" fontId="18" fillId="13" borderId="0" xfId="0" applyFont="1" applyFill="1" applyAlignment="1">
      <alignment horizontal="center" vertical="center" textRotation="90" wrapText="1"/>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xf>
    <xf numFmtId="0" fontId="15" fillId="6" borderId="15" xfId="0" applyFont="1" applyFill="1" applyBorder="1" applyAlignment="1">
      <alignment horizontal="center"/>
    </xf>
    <xf numFmtId="0" fontId="15" fillId="6" borderId="5" xfId="0" applyFont="1" applyFill="1" applyBorder="1" applyAlignment="1">
      <alignment horizontal="center"/>
    </xf>
    <xf numFmtId="0" fontId="4" fillId="7" borderId="15" xfId="0" applyFont="1" applyFill="1" applyBorder="1" applyAlignment="1">
      <alignment horizontal="center"/>
    </xf>
    <xf numFmtId="0" fontId="4" fillId="7" borderId="5" xfId="0" applyFont="1" applyFill="1" applyBorder="1" applyAlignment="1">
      <alignment horizontal="center"/>
    </xf>
    <xf numFmtId="0" fontId="24" fillId="11" borderId="0" xfId="0" applyFont="1" applyFill="1" applyAlignment="1">
      <alignment horizontal="center" vertical="center" textRotation="90" wrapText="1"/>
    </xf>
    <xf numFmtId="0" fontId="24" fillId="11" borderId="6" xfId="0" applyFont="1" applyFill="1" applyBorder="1" applyAlignment="1">
      <alignment horizontal="center" vertical="center" textRotation="90" wrapText="1"/>
    </xf>
    <xf numFmtId="0" fontId="23" fillId="13" borderId="0" xfId="0" applyFont="1" applyFill="1" applyAlignment="1">
      <alignment horizontal="center" vertical="center" textRotation="90"/>
    </xf>
    <xf numFmtId="0" fontId="18" fillId="8" borderId="0" xfId="0" applyFont="1" applyFill="1" applyAlignment="1">
      <alignment horizontal="center" vertical="center" textRotation="90" wrapText="1"/>
    </xf>
    <xf numFmtId="0" fontId="17" fillId="10" borderId="0" xfId="0" applyFont="1" applyFill="1" applyAlignment="1">
      <alignment horizontal="center" vertical="center" textRotation="90" wrapText="1"/>
    </xf>
    <xf numFmtId="0" fontId="18" fillId="12" borderId="0" xfId="0" applyFont="1" applyFill="1" applyAlignment="1">
      <alignment horizontal="center" vertical="center" textRotation="90" wrapText="1"/>
    </xf>
    <xf numFmtId="0" fontId="4" fillId="5" borderId="15" xfId="0" applyFont="1" applyFill="1" applyBorder="1" applyAlignment="1">
      <alignment horizontal="center"/>
    </xf>
    <xf numFmtId="0" fontId="4" fillId="5" borderId="5" xfId="0" applyFont="1" applyFill="1" applyBorder="1" applyAlignment="1">
      <alignment horizontal="center"/>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7" fillId="0" borderId="3" xfId="0" applyFont="1" applyBorder="1" applyAlignment="1">
      <alignment horizontal="center"/>
    </xf>
    <xf numFmtId="0" fontId="16" fillId="0" borderId="9" xfId="0" applyFont="1" applyBorder="1" applyAlignment="1">
      <alignment horizontal="center"/>
    </xf>
    <xf numFmtId="165" fontId="8" fillId="0" borderId="17" xfId="0" applyNumberFormat="1"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65" fontId="8" fillId="0" borderId="15" xfId="0" applyNumberFormat="1" applyFont="1" applyBorder="1" applyAlignment="1">
      <alignment horizontal="center" vertical="center"/>
    </xf>
    <xf numFmtId="165" fontId="8" fillId="0" borderId="5" xfId="0" applyNumberFormat="1" applyFont="1" applyBorder="1" applyAlignment="1">
      <alignment horizontal="center" vertical="center"/>
    </xf>
    <xf numFmtId="0" fontId="12" fillId="13" borderId="16" xfId="0" applyFont="1" applyFill="1" applyBorder="1" applyAlignment="1">
      <alignment horizontal="center" vertical="center"/>
    </xf>
    <xf numFmtId="0" fontId="12" fillId="13" borderId="1" xfId="0" applyFont="1" applyFill="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17" fillId="0" borderId="1" xfId="0" applyFont="1" applyBorder="1" applyAlignment="1">
      <alignment horizontal="center"/>
    </xf>
    <xf numFmtId="0" fontId="12" fillId="11" borderId="16" xfId="0" applyFont="1" applyFill="1" applyBorder="1" applyAlignment="1">
      <alignment horizontal="center" vertical="center"/>
    </xf>
    <xf numFmtId="0" fontId="12" fillId="11" borderId="1" xfId="0" applyFont="1" applyFill="1" applyBorder="1" applyAlignment="1">
      <alignment horizontal="center" vertical="center"/>
    </xf>
    <xf numFmtId="0" fontId="16" fillId="0" borderId="0" xfId="0" applyFont="1" applyAlignment="1">
      <alignment horizontal="center"/>
    </xf>
    <xf numFmtId="0" fontId="16" fillId="0" borderId="6" xfId="0" applyFont="1" applyBorder="1"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8" fillId="16" borderId="0" xfId="0" applyFont="1" applyFill="1" applyAlignment="1">
      <alignment horizontal="center" vertical="center" textRotation="90" wrapText="1"/>
    </xf>
    <xf numFmtId="0" fontId="18" fillId="17" borderId="0" xfId="0" applyFont="1" applyFill="1" applyAlignment="1">
      <alignment horizontal="center" vertical="center" textRotation="90" wrapText="1"/>
    </xf>
  </cellXfs>
  <cellStyles count="2">
    <cellStyle name="Hyperlink" xfId="1" builtinId="8"/>
    <cellStyle name="Normal" xfId="0" builtinId="0"/>
  </cellStyles>
  <dxfs count="210">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rgb="FFFFCCCC"/>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9C0006"/>
      </font>
      <fill>
        <patternFill>
          <bgColor rgb="FFFFC7CE"/>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0"/>
      </font>
      <fill>
        <patternFill>
          <bgColor theme="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rgb="FFFFCCCC"/>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rgb="FFFFCCCC"/>
        </patternFill>
      </fill>
    </dxf>
    <dxf>
      <font>
        <color theme="6" tint="-0.499984740745262"/>
      </font>
      <fill>
        <patternFill>
          <bgColor theme="6" tint="0.59996337778862885"/>
        </patternFill>
      </fill>
    </dxf>
    <dxf>
      <font>
        <color rgb="FFFF0000"/>
      </font>
      <fill>
        <patternFill>
          <bgColor rgb="FFFFCCCC"/>
        </patternFill>
      </fill>
    </dxf>
    <dxf>
      <font>
        <color theme="6" tint="-0.499984740745262"/>
      </font>
      <fill>
        <patternFill>
          <bgColor theme="6" tint="0.59996337778862885"/>
        </patternFill>
      </fill>
    </dxf>
    <dxf>
      <font>
        <color rgb="FFFF0000"/>
      </font>
      <fill>
        <patternFill>
          <bgColor rgb="FFFFCCCC"/>
        </patternFill>
      </fill>
    </dxf>
  </dxfs>
  <tableStyles count="0" defaultTableStyle="TableStyleMedium2" defaultPivotStyle="PivotStyleLight16"/>
  <colors>
    <mruColors>
      <color rgb="FFEBF1DE"/>
      <color rgb="FFEBF2DE"/>
      <color rgb="FF90B6E4"/>
      <color rgb="FFFFFF9B"/>
      <color rgb="FFFFCCCC"/>
      <color rgb="FFFF0000"/>
      <color rgb="FFECB7FF"/>
      <color rgb="FFFFA7A7"/>
      <color rgb="FFFF8989"/>
      <color rgb="FFFF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0</xdr:row>
      <xdr:rowOff>180975</xdr:rowOff>
    </xdr:from>
    <xdr:to>
      <xdr:col>11</xdr:col>
      <xdr:colOff>142299</xdr:colOff>
      <xdr:row>8</xdr:row>
      <xdr:rowOff>542377</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9124950" y="180975"/>
          <a:ext cx="4609524" cy="4380952"/>
        </a:xfrm>
        <a:prstGeom prst="rect">
          <a:avLst/>
        </a:prstGeom>
      </xdr:spPr>
    </xdr:pic>
    <xdr:clientData/>
  </xdr:twoCellAnchor>
  <xdr:twoCellAnchor editAs="oneCell">
    <xdr:from>
      <xdr:col>3</xdr:col>
      <xdr:colOff>238125</xdr:colOff>
      <xdr:row>9</xdr:row>
      <xdr:rowOff>57150</xdr:rowOff>
    </xdr:from>
    <xdr:to>
      <xdr:col>12</xdr:col>
      <xdr:colOff>437471</xdr:colOff>
      <xdr:row>13</xdr:row>
      <xdr:rowOff>85483</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9182100" y="4629150"/>
          <a:ext cx="5428571" cy="1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inancialaid.boisestate.edu/" TargetMode="External"/><Relationship Id="rId2" Type="http://schemas.openxmlformats.org/officeDocument/2006/relationships/hyperlink" Target="https://www.boisestate.edu/registrar/boise-state-academic-calendars/" TargetMode="External"/><Relationship Id="rId1" Type="http://schemas.openxmlformats.org/officeDocument/2006/relationships/hyperlink" Target="http://financialaid.boisestate.edu/graduate-student-informatio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my.boisestate.edu/pages/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72"/>
  <sheetViews>
    <sheetView zoomScale="90" zoomScaleNormal="90" workbookViewId="0">
      <selection activeCell="B19" sqref="B19:C19"/>
    </sheetView>
  </sheetViews>
  <sheetFormatPr defaultColWidth="8.88671875" defaultRowHeight="14.4" x14ac:dyDescent="0.3"/>
  <cols>
    <col min="1" max="2" width="4.6640625" customWidth="1"/>
    <col min="3" max="3" width="124.6640625" customWidth="1"/>
    <col min="4" max="27" width="8.6640625" style="69" customWidth="1"/>
    <col min="28" max="60" width="9.109375" style="69"/>
  </cols>
  <sheetData>
    <row r="1" spans="1:17" ht="44.1" customHeight="1" thickBot="1" x14ac:dyDescent="0.35">
      <c r="A1" s="101"/>
      <c r="B1" s="101"/>
      <c r="C1" s="101"/>
    </row>
    <row r="2" spans="1:17" ht="20.100000000000001" customHeight="1" x14ac:dyDescent="0.3">
      <c r="A2" s="102"/>
      <c r="B2" s="103"/>
      <c r="C2" s="104"/>
    </row>
    <row r="3" spans="1:17" ht="20.100000000000001" customHeight="1" x14ac:dyDescent="0.3">
      <c r="A3" s="50"/>
      <c r="B3" s="108" t="s">
        <v>84</v>
      </c>
      <c r="C3" s="109"/>
    </row>
    <row r="4" spans="1:17" ht="44.1" customHeight="1" x14ac:dyDescent="0.3">
      <c r="A4" s="50" t="s">
        <v>17</v>
      </c>
      <c r="B4" s="99" t="s">
        <v>92</v>
      </c>
      <c r="C4" s="100"/>
    </row>
    <row r="5" spans="1:17" ht="60" customHeight="1" x14ac:dyDescent="0.3">
      <c r="A5" s="50" t="s">
        <v>17</v>
      </c>
      <c r="B5" s="99" t="s">
        <v>94</v>
      </c>
      <c r="C5" s="100"/>
    </row>
    <row r="6" spans="1:17" ht="44.1" customHeight="1" x14ac:dyDescent="0.3">
      <c r="A6" s="50" t="s">
        <v>17</v>
      </c>
      <c r="B6" s="99" t="s">
        <v>101</v>
      </c>
      <c r="C6" s="100"/>
    </row>
    <row r="7" spans="1:17" ht="44.1" customHeight="1" x14ac:dyDescent="0.3">
      <c r="A7" s="50" t="s">
        <v>17</v>
      </c>
      <c r="B7" s="99" t="s">
        <v>95</v>
      </c>
      <c r="C7" s="100"/>
    </row>
    <row r="8" spans="1:17" ht="44.1" customHeight="1" x14ac:dyDescent="0.3">
      <c r="A8" s="50" t="s">
        <v>17</v>
      </c>
      <c r="B8" s="99" t="s">
        <v>111</v>
      </c>
      <c r="C8" s="100"/>
    </row>
    <row r="9" spans="1:17" ht="44.1" customHeight="1" x14ac:dyDescent="0.3">
      <c r="A9" s="50" t="s">
        <v>17</v>
      </c>
      <c r="B9" s="113" t="s">
        <v>115</v>
      </c>
      <c r="C9" s="100"/>
      <c r="E9" s="70"/>
      <c r="F9" s="70"/>
      <c r="O9" s="71"/>
    </row>
    <row r="10" spans="1:17" ht="44.1" customHeight="1" x14ac:dyDescent="0.3">
      <c r="A10" s="50" t="s">
        <v>17</v>
      </c>
      <c r="B10" s="99" t="s">
        <v>110</v>
      </c>
      <c r="C10" s="100"/>
      <c r="D10" s="73"/>
      <c r="E10" s="74"/>
      <c r="F10" s="74"/>
      <c r="G10" s="73"/>
      <c r="H10" s="73"/>
      <c r="I10" s="73"/>
      <c r="J10" s="73"/>
      <c r="K10" s="73"/>
      <c r="L10" s="73"/>
      <c r="M10" s="73"/>
      <c r="N10" s="73"/>
      <c r="O10" s="73"/>
      <c r="P10" s="73"/>
      <c r="Q10" s="73"/>
    </row>
    <row r="11" spans="1:17" ht="44.1" customHeight="1" x14ac:dyDescent="0.3">
      <c r="A11" s="50" t="s">
        <v>17</v>
      </c>
      <c r="B11" s="99" t="s">
        <v>100</v>
      </c>
      <c r="C11" s="100"/>
      <c r="D11" s="73"/>
      <c r="E11" s="73"/>
      <c r="F11" s="73"/>
      <c r="G11" s="73"/>
      <c r="H11" s="73"/>
      <c r="I11" s="73"/>
      <c r="J11" s="73"/>
      <c r="K11" s="73"/>
      <c r="L11" s="73"/>
      <c r="M11" s="73"/>
      <c r="N11" s="73"/>
      <c r="O11" s="73"/>
      <c r="P11" s="73"/>
      <c r="Q11" s="73"/>
    </row>
    <row r="12" spans="1:17" ht="44.1" customHeight="1" x14ac:dyDescent="0.3">
      <c r="A12" s="50" t="s">
        <v>17</v>
      </c>
      <c r="B12" s="97" t="s">
        <v>91</v>
      </c>
      <c r="C12" s="98"/>
      <c r="D12" s="73"/>
      <c r="E12" s="73"/>
      <c r="F12" s="73"/>
      <c r="G12" s="73"/>
      <c r="H12" s="73"/>
      <c r="I12" s="73"/>
      <c r="J12" s="73"/>
      <c r="K12" s="73"/>
      <c r="L12" s="73"/>
      <c r="M12" s="73"/>
      <c r="N12" s="73"/>
      <c r="O12" s="73"/>
      <c r="P12" s="73"/>
      <c r="Q12" s="73"/>
    </row>
    <row r="13" spans="1:17" ht="20.100000000000001" customHeight="1" x14ac:dyDescent="0.3">
      <c r="A13" s="94"/>
      <c r="B13" s="95"/>
      <c r="C13" s="96"/>
      <c r="D13" s="73"/>
      <c r="E13" s="73">
        <v>1</v>
      </c>
      <c r="F13" s="73">
        <v>1</v>
      </c>
      <c r="G13" s="73">
        <v>1</v>
      </c>
      <c r="H13" s="73">
        <v>1</v>
      </c>
      <c r="I13" s="73">
        <v>1</v>
      </c>
      <c r="J13" s="73">
        <v>1</v>
      </c>
      <c r="K13" s="73">
        <v>1</v>
      </c>
      <c r="L13" s="73">
        <v>1</v>
      </c>
      <c r="M13" s="73">
        <v>1</v>
      </c>
      <c r="N13" s="73">
        <v>1</v>
      </c>
      <c r="O13" s="73">
        <v>1</v>
      </c>
      <c r="P13" s="73"/>
      <c r="Q13" s="73"/>
    </row>
    <row r="14" spans="1:17" ht="20.100000000000001" customHeight="1" x14ac:dyDescent="0.3">
      <c r="A14" s="50"/>
      <c r="B14" s="108" t="s">
        <v>35</v>
      </c>
      <c r="C14" s="109"/>
      <c r="D14" s="73"/>
      <c r="E14" s="73"/>
      <c r="F14" s="73"/>
      <c r="G14" s="73"/>
      <c r="H14" s="73"/>
      <c r="I14" s="73"/>
      <c r="J14" s="73"/>
      <c r="K14" s="73"/>
      <c r="L14" s="73"/>
      <c r="M14" s="73"/>
      <c r="N14" s="73"/>
      <c r="O14" s="73"/>
      <c r="P14" s="73"/>
      <c r="Q14" s="73"/>
    </row>
    <row r="15" spans="1:17" ht="20.100000000000001" customHeight="1" x14ac:dyDescent="0.3">
      <c r="A15" s="50" t="s">
        <v>17</v>
      </c>
      <c r="B15" s="99" t="s">
        <v>86</v>
      </c>
      <c r="C15" s="100"/>
      <c r="D15" s="73"/>
      <c r="E15" s="73"/>
      <c r="F15" s="73"/>
      <c r="G15" s="73"/>
      <c r="H15" s="73"/>
      <c r="I15" s="73"/>
      <c r="J15" s="73"/>
      <c r="K15" s="73"/>
      <c r="L15" s="73"/>
      <c r="M15" s="73"/>
      <c r="N15" s="73"/>
      <c r="O15" s="73"/>
      <c r="P15" s="73"/>
      <c r="Q15" s="73"/>
    </row>
    <row r="16" spans="1:17" ht="20.100000000000001" customHeight="1" x14ac:dyDescent="0.3">
      <c r="A16" s="50" t="s">
        <v>17</v>
      </c>
      <c r="B16" s="99" t="s">
        <v>70</v>
      </c>
      <c r="C16" s="100"/>
      <c r="D16" s="73"/>
      <c r="E16" s="73"/>
      <c r="F16" s="73"/>
      <c r="G16" s="73"/>
      <c r="H16" s="73"/>
      <c r="I16" s="73"/>
      <c r="J16" s="73"/>
      <c r="K16" s="73"/>
      <c r="L16" s="73"/>
      <c r="M16" s="73"/>
      <c r="N16" s="73"/>
      <c r="O16" s="73"/>
      <c r="P16" s="73"/>
      <c r="Q16" s="73"/>
    </row>
    <row r="17" spans="1:60" ht="44.1" customHeight="1" x14ac:dyDescent="0.3">
      <c r="A17" s="50" t="s">
        <v>17</v>
      </c>
      <c r="B17" s="107" t="s">
        <v>116</v>
      </c>
      <c r="C17" s="100"/>
      <c r="D17" s="73"/>
      <c r="E17" s="73"/>
      <c r="F17" s="73"/>
      <c r="G17" s="73"/>
      <c r="H17" s="73"/>
      <c r="I17" s="73"/>
      <c r="J17" s="73"/>
      <c r="K17" s="73"/>
      <c r="L17" s="73"/>
      <c r="M17" s="73"/>
      <c r="N17" s="73"/>
      <c r="O17" s="73"/>
      <c r="P17" s="73"/>
      <c r="Q17" s="73"/>
    </row>
    <row r="18" spans="1:60" ht="44.1" customHeight="1" x14ac:dyDescent="0.3">
      <c r="A18" s="50" t="s">
        <v>17</v>
      </c>
      <c r="B18" s="99" t="s">
        <v>90</v>
      </c>
      <c r="C18" s="100"/>
      <c r="D18" s="73"/>
      <c r="E18" s="73"/>
      <c r="F18" s="73"/>
      <c r="G18" s="73"/>
      <c r="H18" s="73"/>
      <c r="I18" s="73"/>
      <c r="J18" s="73"/>
      <c r="K18" s="73"/>
      <c r="L18" s="73"/>
      <c r="M18" s="73"/>
      <c r="N18" s="73"/>
      <c r="O18" s="73"/>
      <c r="P18" s="73"/>
      <c r="Q18" s="73"/>
    </row>
    <row r="19" spans="1:60" ht="60" customHeight="1" x14ac:dyDescent="0.3">
      <c r="A19" s="50" t="s">
        <v>17</v>
      </c>
      <c r="B19" s="99" t="s">
        <v>87</v>
      </c>
      <c r="C19" s="100"/>
      <c r="D19" s="73"/>
      <c r="E19" s="73"/>
      <c r="F19" s="73"/>
      <c r="G19" s="73"/>
      <c r="H19" s="73"/>
      <c r="I19" s="73"/>
      <c r="J19" s="73"/>
      <c r="K19" s="73"/>
      <c r="L19" s="73"/>
      <c r="M19" s="73"/>
      <c r="N19" s="73"/>
      <c r="O19" s="73"/>
      <c r="P19" s="73"/>
      <c r="Q19" s="73"/>
    </row>
    <row r="20" spans="1:60" ht="44.1" customHeight="1" x14ac:dyDescent="0.3">
      <c r="A20" s="50" t="s">
        <v>17</v>
      </c>
      <c r="B20" s="99" t="s">
        <v>88</v>
      </c>
      <c r="C20" s="100"/>
      <c r="D20" s="73"/>
      <c r="E20" s="73"/>
      <c r="F20" s="73"/>
      <c r="G20" s="73"/>
      <c r="H20" s="73"/>
      <c r="I20" s="73"/>
      <c r="J20" s="73"/>
      <c r="K20" s="73"/>
      <c r="L20" s="73"/>
      <c r="M20" s="73"/>
      <c r="N20" s="73"/>
      <c r="O20" s="73"/>
      <c r="P20" s="73"/>
      <c r="Q20" s="73"/>
    </row>
    <row r="21" spans="1:60" ht="22.2" customHeight="1" x14ac:dyDescent="0.3">
      <c r="A21" s="50" t="s">
        <v>17</v>
      </c>
      <c r="B21" s="105" t="s">
        <v>14</v>
      </c>
      <c r="C21" s="106"/>
      <c r="D21" s="73"/>
      <c r="E21" s="73"/>
      <c r="F21" s="73"/>
      <c r="G21" s="73"/>
      <c r="H21" s="73"/>
      <c r="I21" s="73"/>
      <c r="J21" s="73"/>
      <c r="K21" s="73"/>
      <c r="L21" s="73"/>
      <c r="M21" s="73"/>
      <c r="N21" s="73"/>
      <c r="O21" s="73"/>
      <c r="P21" s="73"/>
      <c r="Q21" s="73"/>
    </row>
    <row r="22" spans="1:60" ht="22.2" customHeight="1" x14ac:dyDescent="0.3">
      <c r="A22" s="50" t="s">
        <v>17</v>
      </c>
      <c r="B22" s="99" t="s">
        <v>19</v>
      </c>
      <c r="C22" s="100"/>
      <c r="D22" s="73"/>
      <c r="E22" s="73"/>
      <c r="F22" s="73"/>
      <c r="G22" s="73"/>
      <c r="H22" s="73"/>
      <c r="I22" s="73"/>
      <c r="J22" s="73"/>
      <c r="K22" s="73"/>
      <c r="L22" s="73"/>
      <c r="M22" s="73"/>
      <c r="N22" s="73"/>
      <c r="O22" s="73"/>
      <c r="P22" s="73"/>
      <c r="Q22" s="73"/>
    </row>
    <row r="23" spans="1:60" ht="44.1" customHeight="1" x14ac:dyDescent="0.3">
      <c r="A23" s="50" t="s">
        <v>17</v>
      </c>
      <c r="B23" s="99" t="s">
        <v>112</v>
      </c>
      <c r="C23" s="100"/>
      <c r="D23" s="73"/>
      <c r="E23" s="73"/>
      <c r="F23" s="73"/>
      <c r="G23" s="73"/>
      <c r="H23" s="73"/>
      <c r="I23" s="73"/>
      <c r="J23" s="73"/>
      <c r="K23" s="73"/>
      <c r="L23" s="73"/>
      <c r="M23" s="73"/>
      <c r="N23" s="73"/>
      <c r="O23" s="73"/>
      <c r="P23" s="73"/>
      <c r="Q23" s="73"/>
    </row>
    <row r="24" spans="1:60" ht="20.100000000000001" customHeight="1" x14ac:dyDescent="0.3">
      <c r="A24" s="64"/>
      <c r="B24" s="17"/>
      <c r="C24" s="53"/>
      <c r="D24" s="75"/>
      <c r="E24" s="73"/>
      <c r="F24" s="73"/>
      <c r="G24" s="73"/>
      <c r="H24" s="73"/>
      <c r="I24" s="73"/>
      <c r="J24" s="73"/>
      <c r="K24" s="73"/>
      <c r="L24" s="73"/>
      <c r="M24" s="73"/>
      <c r="N24" s="73"/>
      <c r="O24" s="73"/>
      <c r="P24" s="73"/>
      <c r="Q24" s="73"/>
    </row>
    <row r="25" spans="1:60" ht="20.100000000000001" customHeight="1" x14ac:dyDescent="0.3">
      <c r="A25" s="65"/>
      <c r="B25" s="108" t="s">
        <v>31</v>
      </c>
      <c r="C25" s="109"/>
      <c r="D25" s="73"/>
      <c r="E25" s="73"/>
      <c r="F25" s="73"/>
      <c r="G25" s="73"/>
      <c r="H25" s="73"/>
      <c r="I25" s="73"/>
      <c r="J25" s="73"/>
      <c r="K25" s="73"/>
      <c r="L25" s="73"/>
      <c r="M25" s="73"/>
      <c r="N25" s="73"/>
      <c r="O25" s="73"/>
      <c r="P25" s="73"/>
      <c r="Q25" s="73"/>
    </row>
    <row r="26" spans="1:60" ht="44.1" customHeight="1" x14ac:dyDescent="0.3">
      <c r="A26" s="50" t="s">
        <v>17</v>
      </c>
      <c r="B26" s="97" t="s">
        <v>39</v>
      </c>
      <c r="C26" s="114"/>
      <c r="D26" s="75"/>
      <c r="E26" s="73"/>
      <c r="F26" s="73"/>
      <c r="G26" s="73"/>
      <c r="H26" s="73"/>
      <c r="I26" s="73"/>
      <c r="J26" s="73"/>
      <c r="K26" s="73"/>
      <c r="L26" s="73"/>
      <c r="M26" s="73"/>
      <c r="N26" s="73"/>
      <c r="O26" s="73"/>
      <c r="P26" s="73"/>
      <c r="Q26" s="73"/>
    </row>
    <row r="27" spans="1:60" ht="40.200000000000003" customHeight="1" x14ac:dyDescent="0.3">
      <c r="A27" s="50" t="s">
        <v>17</v>
      </c>
      <c r="B27" s="99" t="s">
        <v>93</v>
      </c>
      <c r="C27" s="100"/>
      <c r="D27" s="73"/>
      <c r="E27" s="73"/>
      <c r="F27" s="73"/>
      <c r="G27" s="73"/>
      <c r="H27" s="73"/>
      <c r="I27" s="73"/>
      <c r="J27" s="73"/>
      <c r="K27" s="73"/>
      <c r="L27" s="73"/>
      <c r="M27" s="73"/>
      <c r="N27" s="73"/>
      <c r="O27" s="73"/>
      <c r="P27" s="73"/>
      <c r="Q27" s="73"/>
    </row>
    <row r="28" spans="1:60" s="15" customFormat="1" ht="40.200000000000003" customHeight="1" x14ac:dyDescent="0.3">
      <c r="A28" s="50" t="s">
        <v>17</v>
      </c>
      <c r="B28" s="99" t="s">
        <v>15</v>
      </c>
      <c r="C28" s="100"/>
      <c r="D28" s="76"/>
      <c r="E28" s="76"/>
      <c r="F28" s="76"/>
      <c r="G28" s="76"/>
      <c r="H28" s="76"/>
      <c r="I28" s="76"/>
      <c r="J28" s="76"/>
      <c r="K28" s="76"/>
      <c r="L28" s="76"/>
      <c r="M28" s="76"/>
      <c r="N28" s="76"/>
      <c r="O28" s="76"/>
      <c r="P28" s="76"/>
      <c r="Q28" s="76"/>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row>
    <row r="29" spans="1:60" s="15" customFormat="1" ht="20.100000000000001" customHeight="1" x14ac:dyDescent="0.3">
      <c r="A29" s="65"/>
      <c r="B29" s="16">
        <v>1</v>
      </c>
      <c r="C29" s="51" t="s">
        <v>16</v>
      </c>
      <c r="D29" s="76"/>
      <c r="E29" s="76"/>
      <c r="F29" s="76"/>
      <c r="G29" s="76"/>
      <c r="H29" s="76"/>
      <c r="I29" s="76"/>
      <c r="J29" s="76"/>
      <c r="K29" s="76"/>
      <c r="L29" s="76"/>
      <c r="M29" s="76"/>
      <c r="N29" s="76"/>
      <c r="O29" s="76"/>
      <c r="P29" s="76"/>
      <c r="Q29" s="76"/>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row>
    <row r="30" spans="1:60" s="15" customFormat="1" ht="40.200000000000003" customHeight="1" x14ac:dyDescent="0.3">
      <c r="A30" s="65"/>
      <c r="B30" s="16">
        <v>2</v>
      </c>
      <c r="C30" s="52" t="s">
        <v>113</v>
      </c>
      <c r="D30" s="76"/>
      <c r="E30" s="76"/>
      <c r="F30" s="76"/>
      <c r="G30" s="76"/>
      <c r="H30" s="76"/>
      <c r="I30" s="76"/>
      <c r="J30" s="76"/>
      <c r="K30" s="76"/>
      <c r="L30" s="76"/>
      <c r="M30" s="76"/>
      <c r="N30" s="76"/>
      <c r="O30" s="76"/>
      <c r="P30" s="76"/>
      <c r="Q30" s="76"/>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row>
    <row r="31" spans="1:60" s="15" customFormat="1" ht="20.100000000000001" customHeight="1" x14ac:dyDescent="0.3">
      <c r="A31" s="121"/>
      <c r="B31" s="122"/>
      <c r="C31" s="123"/>
      <c r="D31" s="76"/>
      <c r="E31" s="76"/>
      <c r="F31" s="76"/>
      <c r="G31" s="76"/>
      <c r="H31" s="76"/>
      <c r="I31" s="76"/>
      <c r="J31" s="76"/>
      <c r="K31" s="76"/>
      <c r="L31" s="76"/>
      <c r="M31" s="76"/>
      <c r="N31" s="76"/>
      <c r="O31" s="76"/>
      <c r="P31" s="76"/>
      <c r="Q31" s="76"/>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row>
    <row r="32" spans="1:60" s="15" customFormat="1" ht="20.100000000000001" customHeight="1" x14ac:dyDescent="0.3">
      <c r="A32" s="54"/>
      <c r="B32" s="111" t="s">
        <v>21</v>
      </c>
      <c r="C32" s="112"/>
      <c r="D32" s="76"/>
      <c r="E32" s="76"/>
      <c r="F32" s="76"/>
      <c r="G32" s="76"/>
      <c r="H32" s="76"/>
      <c r="I32" s="76"/>
      <c r="J32" s="76"/>
      <c r="K32" s="76"/>
      <c r="L32" s="76"/>
      <c r="M32" s="76"/>
      <c r="N32" s="76"/>
      <c r="O32" s="76"/>
      <c r="P32" s="76"/>
      <c r="Q32" s="76"/>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row>
    <row r="33" spans="1:60" s="15" customFormat="1" ht="40.200000000000003" customHeight="1" x14ac:dyDescent="0.3">
      <c r="A33" s="50" t="s">
        <v>17</v>
      </c>
      <c r="B33" s="99" t="s">
        <v>89</v>
      </c>
      <c r="C33" s="110"/>
      <c r="D33" s="76"/>
      <c r="E33" s="76"/>
      <c r="F33" s="76"/>
      <c r="G33" s="76"/>
      <c r="H33" s="76"/>
      <c r="I33" s="76"/>
      <c r="J33" s="76"/>
      <c r="K33" s="76"/>
      <c r="L33" s="76"/>
      <c r="M33" s="76"/>
      <c r="N33" s="76"/>
      <c r="O33" s="76"/>
      <c r="P33" s="76"/>
      <c r="Q33" s="76"/>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row>
    <row r="34" spans="1:60" s="15" customFormat="1" ht="40.200000000000003" customHeight="1" x14ac:dyDescent="0.3">
      <c r="A34" s="50" t="s">
        <v>17</v>
      </c>
      <c r="B34" s="99" t="s">
        <v>36</v>
      </c>
      <c r="C34" s="110"/>
      <c r="D34" s="76"/>
      <c r="E34" s="76"/>
      <c r="F34" s="76"/>
      <c r="G34" s="76"/>
      <c r="H34" s="76"/>
      <c r="I34" s="76"/>
      <c r="J34" s="76"/>
      <c r="K34" s="76"/>
      <c r="L34" s="76"/>
      <c r="M34" s="76"/>
      <c r="N34" s="76"/>
      <c r="O34" s="76"/>
      <c r="P34" s="76"/>
      <c r="Q34" s="76"/>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row>
    <row r="35" spans="1:60" s="15" customFormat="1" ht="40.200000000000003" customHeight="1" x14ac:dyDescent="0.3">
      <c r="A35" s="50" t="s">
        <v>17</v>
      </c>
      <c r="B35" s="99" t="s">
        <v>114</v>
      </c>
      <c r="C35" s="110"/>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row>
    <row r="36" spans="1:60" s="15" customFormat="1" ht="40.200000000000003" customHeight="1" x14ac:dyDescent="0.3">
      <c r="A36" s="50" t="s">
        <v>17</v>
      </c>
      <c r="B36" s="99" t="s">
        <v>32</v>
      </c>
      <c r="C36" s="100"/>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row>
    <row r="37" spans="1:60" s="15" customFormat="1" ht="60" customHeight="1" x14ac:dyDescent="0.3">
      <c r="A37" s="50" t="s">
        <v>17</v>
      </c>
      <c r="B37" s="99" t="s">
        <v>102</v>
      </c>
      <c r="C37" s="110"/>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row>
    <row r="38" spans="1:60" s="15" customFormat="1" ht="40.200000000000003" customHeight="1" x14ac:dyDescent="0.3">
      <c r="A38" s="50" t="s">
        <v>17</v>
      </c>
      <c r="B38" s="99" t="s">
        <v>103</v>
      </c>
      <c r="C38" s="110"/>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row>
    <row r="39" spans="1:60" ht="23.25" customHeight="1" x14ac:dyDescent="0.3">
      <c r="A39" s="50" t="s">
        <v>17</v>
      </c>
      <c r="B39" s="127" t="s">
        <v>104</v>
      </c>
      <c r="C39" s="128"/>
    </row>
    <row r="40" spans="1:60" ht="76.2" customHeight="1" x14ac:dyDescent="0.3">
      <c r="A40" s="50" t="s">
        <v>17</v>
      </c>
      <c r="B40" s="99" t="s">
        <v>105</v>
      </c>
      <c r="C40" s="110"/>
    </row>
    <row r="41" spans="1:60" ht="40.200000000000003" customHeight="1" x14ac:dyDescent="0.3">
      <c r="A41" s="50" t="s">
        <v>17</v>
      </c>
      <c r="B41" s="99" t="s">
        <v>106</v>
      </c>
      <c r="C41" s="110"/>
    </row>
    <row r="42" spans="1:60" ht="20.100000000000001" customHeight="1" x14ac:dyDescent="0.3">
      <c r="A42" s="124"/>
      <c r="B42" s="125"/>
      <c r="C42" s="126"/>
    </row>
    <row r="43" spans="1:60" ht="23.25" customHeight="1" x14ac:dyDescent="0.3">
      <c r="A43" s="65"/>
      <c r="B43" s="108" t="s">
        <v>18</v>
      </c>
      <c r="C43" s="109"/>
    </row>
    <row r="44" spans="1:60" ht="40.200000000000003" customHeight="1" x14ac:dyDescent="0.3">
      <c r="A44" s="50" t="s">
        <v>17</v>
      </c>
      <c r="B44" s="99" t="s">
        <v>33</v>
      </c>
      <c r="C44" s="100"/>
    </row>
    <row r="45" spans="1:60" ht="40.200000000000003" customHeight="1" x14ac:dyDescent="0.3">
      <c r="A45" s="50" t="s">
        <v>17</v>
      </c>
      <c r="B45" s="99" t="s">
        <v>107</v>
      </c>
      <c r="C45" s="100"/>
    </row>
    <row r="46" spans="1:60" ht="20.100000000000001" customHeight="1" x14ac:dyDescent="0.3">
      <c r="A46" s="50" t="s">
        <v>17</v>
      </c>
      <c r="B46" s="99" t="s">
        <v>108</v>
      </c>
      <c r="C46" s="100"/>
    </row>
    <row r="47" spans="1:60" ht="40.200000000000003" customHeight="1" x14ac:dyDescent="0.3">
      <c r="A47" s="66" t="s">
        <v>17</v>
      </c>
      <c r="B47" s="119" t="s">
        <v>27</v>
      </c>
      <c r="C47" s="120"/>
    </row>
    <row r="48" spans="1:60" ht="20.100000000000001" customHeight="1" x14ac:dyDescent="0.3">
      <c r="A48" s="50" t="s">
        <v>17</v>
      </c>
      <c r="B48" s="99" t="s">
        <v>38</v>
      </c>
      <c r="C48" s="100"/>
    </row>
    <row r="49" spans="1:60" ht="60" customHeight="1" x14ac:dyDescent="0.3">
      <c r="A49" s="50" t="s">
        <v>17</v>
      </c>
      <c r="B49" s="99" t="s">
        <v>109</v>
      </c>
      <c r="C49" s="100"/>
    </row>
    <row r="50" spans="1:60" s="15" customFormat="1" ht="80.099999999999994" customHeight="1" x14ac:dyDescent="0.3">
      <c r="A50" s="50" t="s">
        <v>17</v>
      </c>
      <c r="B50" s="99" t="s">
        <v>41</v>
      </c>
      <c r="C50" s="10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row>
    <row r="51" spans="1:60" ht="60" customHeight="1" x14ac:dyDescent="0.3">
      <c r="A51" s="50" t="s">
        <v>17</v>
      </c>
      <c r="B51" s="99" t="s">
        <v>40</v>
      </c>
      <c r="C51" s="100"/>
    </row>
    <row r="52" spans="1:60" ht="60" customHeight="1" x14ac:dyDescent="0.3">
      <c r="A52" s="66" t="s">
        <v>17</v>
      </c>
      <c r="B52" s="119" t="s">
        <v>28</v>
      </c>
      <c r="C52" s="120"/>
    </row>
    <row r="53" spans="1:60" ht="80.099999999999994" customHeight="1" x14ac:dyDescent="0.3">
      <c r="A53" s="50" t="s">
        <v>17</v>
      </c>
      <c r="B53" s="99" t="s">
        <v>29</v>
      </c>
      <c r="C53" s="100"/>
    </row>
    <row r="54" spans="1:60" ht="98.1" customHeight="1" x14ac:dyDescent="0.3">
      <c r="A54" s="50" t="s">
        <v>17</v>
      </c>
      <c r="B54" s="99" t="s">
        <v>78</v>
      </c>
      <c r="C54" s="100"/>
    </row>
    <row r="55" spans="1:60" ht="40.200000000000003" customHeight="1" x14ac:dyDescent="0.3">
      <c r="A55" s="50" t="s">
        <v>17</v>
      </c>
      <c r="B55" s="99" t="s">
        <v>79</v>
      </c>
      <c r="C55" s="100"/>
    </row>
    <row r="56" spans="1:60" ht="60" customHeight="1" x14ac:dyDescent="0.3">
      <c r="A56" s="50" t="s">
        <v>17</v>
      </c>
      <c r="B56" s="99" t="s">
        <v>80</v>
      </c>
      <c r="C56" s="100"/>
    </row>
    <row r="57" spans="1:60" s="15" customFormat="1" ht="60" customHeight="1" x14ac:dyDescent="0.3">
      <c r="A57" s="50" t="s">
        <v>17</v>
      </c>
      <c r="B57" s="99" t="s">
        <v>34</v>
      </c>
      <c r="C57" s="100"/>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row>
    <row r="58" spans="1:60" ht="23.25" customHeight="1" x14ac:dyDescent="0.3">
      <c r="A58" s="65"/>
      <c r="B58" s="117" t="s">
        <v>13</v>
      </c>
      <c r="C58" s="118"/>
    </row>
    <row r="59" spans="1:60" ht="23.25" customHeight="1" x14ac:dyDescent="0.3">
      <c r="A59" s="94"/>
      <c r="B59" s="95"/>
      <c r="C59" s="96"/>
    </row>
    <row r="60" spans="1:60" ht="23.25" customHeight="1" x14ac:dyDescent="0.3">
      <c r="A60" s="50"/>
      <c r="B60" s="111" t="s">
        <v>22</v>
      </c>
      <c r="C60" s="112"/>
    </row>
    <row r="61" spans="1:60" ht="60" customHeight="1" x14ac:dyDescent="0.3">
      <c r="A61" s="50" t="s">
        <v>17</v>
      </c>
      <c r="B61" s="99" t="s">
        <v>20</v>
      </c>
      <c r="C61" s="100"/>
    </row>
    <row r="62" spans="1:60" ht="24" thickBot="1" x14ac:dyDescent="0.35">
      <c r="A62" s="55" t="s">
        <v>17</v>
      </c>
      <c r="B62" s="115" t="s">
        <v>30</v>
      </c>
      <c r="C62" s="116"/>
    </row>
    <row r="63" spans="1:60" x14ac:dyDescent="0.3">
      <c r="A63" s="67"/>
    </row>
    <row r="64" spans="1:60" x14ac:dyDescent="0.3">
      <c r="A64" s="67"/>
    </row>
    <row r="65" spans="1:1" x14ac:dyDescent="0.3">
      <c r="A65" s="67"/>
    </row>
    <row r="66" spans="1:1" x14ac:dyDescent="0.3">
      <c r="A66" s="67"/>
    </row>
    <row r="67" spans="1:1" x14ac:dyDescent="0.3">
      <c r="A67" s="67"/>
    </row>
    <row r="68" spans="1:1" x14ac:dyDescent="0.3">
      <c r="A68" s="67"/>
    </row>
    <row r="69" spans="1:1" x14ac:dyDescent="0.3">
      <c r="A69" s="67"/>
    </row>
    <row r="70" spans="1:1" x14ac:dyDescent="0.3">
      <c r="A70" s="67"/>
    </row>
    <row r="71" spans="1:1" x14ac:dyDescent="0.3">
      <c r="A71" s="67"/>
    </row>
    <row r="72" spans="1:1" x14ac:dyDescent="0.3">
      <c r="A72" s="67"/>
    </row>
  </sheetData>
  <sheetProtection algorithmName="SHA-512" hashValue="JmPGKMsojDx/o2vyR6glnRuLrw8EDfVszWnXu8z4agT4YtLXuQVkMFVFj1yTM/JzFjArPJgMvnLJSNl4eGLFtg==" saltValue="o6BilBaXTT4vijQEchUyng==" spinCount="100000" sheet="1" objects="1" scenarios="1"/>
  <mergeCells count="59">
    <mergeCell ref="B45:C45"/>
    <mergeCell ref="B46:C46"/>
    <mergeCell ref="B47:C47"/>
    <mergeCell ref="A42:C42"/>
    <mergeCell ref="B39:C39"/>
    <mergeCell ref="B40:C40"/>
    <mergeCell ref="A31:C31"/>
    <mergeCell ref="B43:C43"/>
    <mergeCell ref="B44:C44"/>
    <mergeCell ref="B41:C41"/>
    <mergeCell ref="B38:C38"/>
    <mergeCell ref="B48:C48"/>
    <mergeCell ref="B26:C26"/>
    <mergeCell ref="B14:C14"/>
    <mergeCell ref="B62:C62"/>
    <mergeCell ref="B56:C56"/>
    <mergeCell ref="B50:C50"/>
    <mergeCell ref="B57:C57"/>
    <mergeCell ref="B58:C58"/>
    <mergeCell ref="B60:C60"/>
    <mergeCell ref="B61:C61"/>
    <mergeCell ref="B51:C51"/>
    <mergeCell ref="B52:C52"/>
    <mergeCell ref="B53:C53"/>
    <mergeCell ref="B54:C54"/>
    <mergeCell ref="B55:C55"/>
    <mergeCell ref="B49:C49"/>
    <mergeCell ref="B7:C7"/>
    <mergeCell ref="B4:C4"/>
    <mergeCell ref="B25:C25"/>
    <mergeCell ref="B37:C37"/>
    <mergeCell ref="B27:C27"/>
    <mergeCell ref="B28:C28"/>
    <mergeCell ref="B32:C32"/>
    <mergeCell ref="B33:C33"/>
    <mergeCell ref="B34:C34"/>
    <mergeCell ref="B35:C35"/>
    <mergeCell ref="B36:C36"/>
    <mergeCell ref="B11:C11"/>
    <mergeCell ref="B9:C9"/>
    <mergeCell ref="B8:C8"/>
    <mergeCell ref="B10:C10"/>
    <mergeCell ref="B6:C6"/>
    <mergeCell ref="A59:C59"/>
    <mergeCell ref="B12:C12"/>
    <mergeCell ref="B23:C23"/>
    <mergeCell ref="A1:C1"/>
    <mergeCell ref="A2:C2"/>
    <mergeCell ref="A13:C13"/>
    <mergeCell ref="B20:C20"/>
    <mergeCell ref="B22:C22"/>
    <mergeCell ref="B19:C19"/>
    <mergeCell ref="B21:C21"/>
    <mergeCell ref="B15:C15"/>
    <mergeCell ref="B16:C16"/>
    <mergeCell ref="B17:C17"/>
    <mergeCell ref="B18:C18"/>
    <mergeCell ref="B5:C5"/>
    <mergeCell ref="B3:C3"/>
  </mergeCells>
  <hyperlinks>
    <hyperlink ref="B58" r:id="rId1" xr:uid="{00000000-0004-0000-0000-000000000000}"/>
    <hyperlink ref="B39:C39" r:id="rId2" display="Spring Break and Thanksgiving are always in the second session of Fall and Spring; consult the official University calendar for actual dates" xr:uid="{00000000-0004-0000-0000-000001000000}"/>
    <hyperlink ref="B58:C58" r:id="rId3" display="For further Financial Aid information please click here" xr:uid="{00000000-0004-0000-0000-000002000000}"/>
    <hyperlink ref="B21" r:id="rId4" xr:uid="{00000000-0004-0000-0000-000003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C76"/>
  <sheetViews>
    <sheetView tabSelected="1" zoomScale="60" zoomScaleNormal="60" zoomScalePageLayoutView="52" workbookViewId="0">
      <pane xSplit="5" ySplit="14" topLeftCell="BJ15" activePane="bottomRight" state="frozenSplit"/>
      <selection pane="topRight" activeCell="E1" sqref="E1"/>
      <selection pane="bottomLeft" activeCell="A10" sqref="A10"/>
      <selection pane="bottomRight" activeCell="BO8" sqref="BO8"/>
    </sheetView>
  </sheetViews>
  <sheetFormatPr defaultColWidth="8.88671875" defaultRowHeight="14.4" x14ac:dyDescent="0.3"/>
  <cols>
    <col min="1" max="1" width="2.88671875" customWidth="1"/>
    <col min="2" max="2" width="4.6640625" customWidth="1"/>
    <col min="3" max="3" width="14.6640625" customWidth="1"/>
    <col min="4" max="4" width="13.6640625" customWidth="1"/>
    <col min="5" max="5" width="27.109375" style="23" customWidth="1"/>
    <col min="6" max="101" width="13.6640625" customWidth="1"/>
  </cols>
  <sheetData>
    <row r="1" spans="2:107" s="32" customFormat="1" ht="22.2" customHeight="1" thickBot="1" x14ac:dyDescent="0.5">
      <c r="B1" s="163" t="s">
        <v>12</v>
      </c>
      <c r="C1" s="163"/>
      <c r="D1" s="163"/>
      <c r="E1" s="164"/>
      <c r="F1" s="160">
        <v>2015</v>
      </c>
      <c r="G1" s="160"/>
      <c r="H1" s="160"/>
      <c r="I1" s="160"/>
      <c r="J1" s="160"/>
      <c r="K1" s="160"/>
      <c r="L1" s="160">
        <f>F1+1</f>
        <v>2016</v>
      </c>
      <c r="M1" s="160"/>
      <c r="N1" s="160"/>
      <c r="O1" s="160"/>
      <c r="P1" s="160"/>
      <c r="Q1" s="160"/>
      <c r="R1" s="160">
        <f t="shared" ref="R1" si="0">L1+1</f>
        <v>2017</v>
      </c>
      <c r="S1" s="160"/>
      <c r="T1" s="160"/>
      <c r="U1" s="160"/>
      <c r="V1" s="160"/>
      <c r="W1" s="160"/>
      <c r="X1" s="160">
        <f t="shared" ref="X1" si="1">R1+1</f>
        <v>2018</v>
      </c>
      <c r="Y1" s="160"/>
      <c r="Z1" s="160"/>
      <c r="AA1" s="160"/>
      <c r="AB1" s="160"/>
      <c r="AC1" s="160"/>
      <c r="AD1" s="160">
        <f t="shared" ref="AD1" si="2">X1+1</f>
        <v>2019</v>
      </c>
      <c r="AE1" s="160"/>
      <c r="AF1" s="160"/>
      <c r="AG1" s="160"/>
      <c r="AH1" s="160"/>
      <c r="AI1" s="160"/>
      <c r="AJ1" s="160">
        <f t="shared" ref="AJ1" si="3">AD1+1</f>
        <v>2020</v>
      </c>
      <c r="AK1" s="160"/>
      <c r="AL1" s="160"/>
      <c r="AM1" s="160"/>
      <c r="AN1" s="160"/>
      <c r="AO1" s="160"/>
      <c r="AP1" s="160">
        <f t="shared" ref="AP1" si="4">AJ1+1</f>
        <v>2021</v>
      </c>
      <c r="AQ1" s="160"/>
      <c r="AR1" s="160"/>
      <c r="AS1" s="160"/>
      <c r="AT1" s="160"/>
      <c r="AU1" s="160"/>
      <c r="AV1" s="160">
        <f t="shared" ref="AV1" si="5">AP1+1</f>
        <v>2022</v>
      </c>
      <c r="AW1" s="160"/>
      <c r="AX1" s="160"/>
      <c r="AY1" s="160"/>
      <c r="AZ1" s="160"/>
      <c r="BA1" s="160"/>
      <c r="BB1" s="160">
        <f t="shared" ref="BB1" si="6">AV1+1</f>
        <v>2023</v>
      </c>
      <c r="BC1" s="160"/>
      <c r="BD1" s="160"/>
      <c r="BE1" s="160"/>
      <c r="BF1" s="160"/>
      <c r="BG1" s="160"/>
      <c r="BH1" s="160">
        <f t="shared" ref="BH1" si="7">BB1+1</f>
        <v>2024</v>
      </c>
      <c r="BI1" s="160"/>
      <c r="BJ1" s="160"/>
      <c r="BK1" s="160"/>
      <c r="BL1" s="160"/>
      <c r="BM1" s="160"/>
      <c r="BN1" s="160">
        <f t="shared" ref="BN1" si="8">BH1+1</f>
        <v>2025</v>
      </c>
      <c r="BO1" s="160"/>
      <c r="BP1" s="160"/>
      <c r="BQ1" s="160"/>
      <c r="BR1" s="160"/>
      <c r="BS1" s="160"/>
      <c r="BT1" s="160">
        <f t="shared" ref="BT1" si="9">BN1+1</f>
        <v>2026</v>
      </c>
      <c r="BU1" s="160"/>
      <c r="BV1" s="160"/>
      <c r="BW1" s="160"/>
      <c r="BX1" s="160"/>
      <c r="BY1" s="160"/>
      <c r="BZ1" s="160">
        <f t="shared" ref="BZ1" si="10">BT1+1</f>
        <v>2027</v>
      </c>
      <c r="CA1" s="160"/>
      <c r="CB1" s="160"/>
      <c r="CC1" s="160"/>
      <c r="CD1" s="160"/>
      <c r="CE1" s="160"/>
      <c r="CF1" s="160">
        <f t="shared" ref="CF1" si="11">BZ1+1</f>
        <v>2028</v>
      </c>
      <c r="CG1" s="160"/>
      <c r="CH1" s="160"/>
      <c r="CI1" s="160"/>
      <c r="CJ1" s="160"/>
      <c r="CK1" s="160"/>
      <c r="CL1" s="160">
        <f t="shared" ref="CL1" si="12">CF1+1</f>
        <v>2029</v>
      </c>
      <c r="CM1" s="160"/>
      <c r="CN1" s="160"/>
      <c r="CO1" s="160"/>
      <c r="CP1" s="160"/>
      <c r="CQ1" s="160"/>
      <c r="CR1" s="160">
        <f t="shared" ref="CR1" si="13">CL1+1</f>
        <v>2030</v>
      </c>
      <c r="CS1" s="160"/>
      <c r="CT1" s="160"/>
      <c r="CU1" s="160"/>
      <c r="CV1" s="160"/>
      <c r="CW1" s="160"/>
    </row>
    <row r="2" spans="2:107" s="1" customFormat="1" ht="22.2" customHeight="1" x14ac:dyDescent="0.35">
      <c r="B2" s="42"/>
      <c r="C2" s="43"/>
      <c r="D2" s="44" t="s">
        <v>50</v>
      </c>
      <c r="E2" s="45" t="s">
        <v>49</v>
      </c>
      <c r="F2" s="7" t="s">
        <v>71</v>
      </c>
      <c r="G2" s="7" t="s">
        <v>72</v>
      </c>
      <c r="H2" s="7" t="s">
        <v>73</v>
      </c>
      <c r="I2" s="7" t="s">
        <v>74</v>
      </c>
      <c r="J2" s="7" t="s">
        <v>75</v>
      </c>
      <c r="K2" s="7" t="s">
        <v>76</v>
      </c>
      <c r="L2" s="7" t="s">
        <v>71</v>
      </c>
      <c r="M2" s="7" t="s">
        <v>72</v>
      </c>
      <c r="N2" s="7" t="s">
        <v>73</v>
      </c>
      <c r="O2" s="7" t="s">
        <v>74</v>
      </c>
      <c r="P2" s="7" t="s">
        <v>75</v>
      </c>
      <c r="Q2" s="7" t="s">
        <v>76</v>
      </c>
      <c r="R2" s="7" t="s">
        <v>71</v>
      </c>
      <c r="S2" s="7" t="s">
        <v>72</v>
      </c>
      <c r="T2" s="7" t="s">
        <v>73</v>
      </c>
      <c r="U2" s="7" t="s">
        <v>74</v>
      </c>
      <c r="V2" s="7" t="s">
        <v>75</v>
      </c>
      <c r="W2" s="7" t="s">
        <v>76</v>
      </c>
      <c r="X2" s="7" t="s">
        <v>71</v>
      </c>
      <c r="Y2" s="7" t="s">
        <v>72</v>
      </c>
      <c r="Z2" s="7" t="s">
        <v>73</v>
      </c>
      <c r="AA2" s="7" t="s">
        <v>74</v>
      </c>
      <c r="AB2" s="7" t="s">
        <v>75</v>
      </c>
      <c r="AC2" s="7" t="s">
        <v>76</v>
      </c>
      <c r="AD2" s="7" t="s">
        <v>71</v>
      </c>
      <c r="AE2" s="7" t="s">
        <v>72</v>
      </c>
      <c r="AF2" s="7" t="s">
        <v>73</v>
      </c>
      <c r="AG2" s="7" t="s">
        <v>74</v>
      </c>
      <c r="AH2" s="7" t="s">
        <v>75</v>
      </c>
      <c r="AI2" s="7" t="s">
        <v>76</v>
      </c>
      <c r="AJ2" s="7" t="s">
        <v>71</v>
      </c>
      <c r="AK2" s="7" t="s">
        <v>72</v>
      </c>
      <c r="AL2" s="7" t="s">
        <v>73</v>
      </c>
      <c r="AM2" s="7" t="s">
        <v>74</v>
      </c>
      <c r="AN2" s="7" t="s">
        <v>75</v>
      </c>
      <c r="AO2" s="7" t="s">
        <v>76</v>
      </c>
      <c r="AP2" s="7" t="s">
        <v>71</v>
      </c>
      <c r="AQ2" s="7" t="s">
        <v>72</v>
      </c>
      <c r="AR2" s="7" t="s">
        <v>73</v>
      </c>
      <c r="AS2" s="7" t="s">
        <v>74</v>
      </c>
      <c r="AT2" s="7" t="s">
        <v>75</v>
      </c>
      <c r="AU2" s="7" t="s">
        <v>76</v>
      </c>
      <c r="AV2" s="7" t="s">
        <v>71</v>
      </c>
      <c r="AW2" s="7" t="s">
        <v>72</v>
      </c>
      <c r="AX2" s="7" t="s">
        <v>73</v>
      </c>
      <c r="AY2" s="7" t="s">
        <v>74</v>
      </c>
      <c r="AZ2" s="7" t="s">
        <v>75</v>
      </c>
      <c r="BA2" s="7" t="s">
        <v>76</v>
      </c>
      <c r="BB2" s="7" t="s">
        <v>71</v>
      </c>
      <c r="BC2" s="7" t="s">
        <v>72</v>
      </c>
      <c r="BD2" s="7" t="s">
        <v>73</v>
      </c>
      <c r="BE2" s="7" t="s">
        <v>74</v>
      </c>
      <c r="BF2" s="7" t="s">
        <v>75</v>
      </c>
      <c r="BG2" s="7" t="s">
        <v>76</v>
      </c>
      <c r="BH2" s="7" t="s">
        <v>71</v>
      </c>
      <c r="BI2" s="7" t="s">
        <v>72</v>
      </c>
      <c r="BJ2" s="7" t="s">
        <v>73</v>
      </c>
      <c r="BK2" s="7" t="s">
        <v>74</v>
      </c>
      <c r="BL2" s="7" t="s">
        <v>75</v>
      </c>
      <c r="BM2" s="7" t="s">
        <v>76</v>
      </c>
      <c r="BN2" s="7" t="s">
        <v>71</v>
      </c>
      <c r="BO2" s="7" t="s">
        <v>72</v>
      </c>
      <c r="BP2" s="7" t="s">
        <v>73</v>
      </c>
      <c r="BQ2" s="7" t="s">
        <v>74</v>
      </c>
      <c r="BR2" s="7" t="s">
        <v>75</v>
      </c>
      <c r="BS2" s="7" t="s">
        <v>76</v>
      </c>
      <c r="BT2" s="7" t="s">
        <v>71</v>
      </c>
      <c r="BU2" s="7" t="s">
        <v>72</v>
      </c>
      <c r="BV2" s="7" t="s">
        <v>73</v>
      </c>
      <c r="BW2" s="7" t="s">
        <v>74</v>
      </c>
      <c r="BX2" s="7" t="s">
        <v>75</v>
      </c>
      <c r="BY2" s="7" t="s">
        <v>76</v>
      </c>
      <c r="BZ2" s="7" t="s">
        <v>71</v>
      </c>
      <c r="CA2" s="7" t="s">
        <v>72</v>
      </c>
      <c r="CB2" s="7" t="s">
        <v>73</v>
      </c>
      <c r="CC2" s="7" t="s">
        <v>74</v>
      </c>
      <c r="CD2" s="7" t="s">
        <v>75</v>
      </c>
      <c r="CE2" s="7" t="s">
        <v>76</v>
      </c>
      <c r="CF2" s="7" t="s">
        <v>71</v>
      </c>
      <c r="CG2" s="7" t="s">
        <v>72</v>
      </c>
      <c r="CH2" s="7" t="s">
        <v>73</v>
      </c>
      <c r="CI2" s="7" t="s">
        <v>74</v>
      </c>
      <c r="CJ2" s="7" t="s">
        <v>75</v>
      </c>
      <c r="CK2" s="7" t="s">
        <v>76</v>
      </c>
      <c r="CL2" s="7" t="s">
        <v>71</v>
      </c>
      <c r="CM2" s="7" t="s">
        <v>72</v>
      </c>
      <c r="CN2" s="7" t="s">
        <v>73</v>
      </c>
      <c r="CO2" s="7" t="s">
        <v>74</v>
      </c>
      <c r="CP2" s="7" t="s">
        <v>75</v>
      </c>
      <c r="CQ2" s="7" t="s">
        <v>76</v>
      </c>
      <c r="CR2" s="7" t="s">
        <v>71</v>
      </c>
      <c r="CS2" s="7" t="s">
        <v>72</v>
      </c>
      <c r="CT2" s="7" t="s">
        <v>73</v>
      </c>
      <c r="CU2" s="7" t="s">
        <v>74</v>
      </c>
      <c r="CV2" s="7" t="s">
        <v>75</v>
      </c>
      <c r="CW2" s="7" t="s">
        <v>76</v>
      </c>
    </row>
    <row r="3" spans="2:107" s="1" customFormat="1" ht="22.2" customHeight="1" x14ac:dyDescent="0.45">
      <c r="B3" s="161" t="s">
        <v>51</v>
      </c>
      <c r="C3" s="162"/>
      <c r="D3" s="40">
        <v>37</v>
      </c>
      <c r="E3" s="46">
        <f>SUM((SUM(F16:BM24))*4)+(SUM(F15:BM15))</f>
        <v>5</v>
      </c>
      <c r="F3" s="142" t="s">
        <v>42</v>
      </c>
      <c r="G3" s="143"/>
      <c r="H3" s="132" t="s">
        <v>43</v>
      </c>
      <c r="I3" s="133"/>
      <c r="J3" s="134" t="s">
        <v>44</v>
      </c>
      <c r="K3" s="135"/>
      <c r="L3" s="142" t="s">
        <v>42</v>
      </c>
      <c r="M3" s="143"/>
      <c r="N3" s="132" t="s">
        <v>43</v>
      </c>
      <c r="O3" s="133"/>
      <c r="P3" s="134" t="s">
        <v>44</v>
      </c>
      <c r="Q3" s="135"/>
      <c r="R3" s="142" t="s">
        <v>42</v>
      </c>
      <c r="S3" s="143"/>
      <c r="T3" s="132" t="s">
        <v>43</v>
      </c>
      <c r="U3" s="133"/>
      <c r="V3" s="134" t="s">
        <v>44</v>
      </c>
      <c r="W3" s="135"/>
      <c r="X3" s="142" t="s">
        <v>42</v>
      </c>
      <c r="Y3" s="143"/>
      <c r="Z3" s="132" t="s">
        <v>43</v>
      </c>
      <c r="AA3" s="133"/>
      <c r="AB3" s="134" t="s">
        <v>44</v>
      </c>
      <c r="AC3" s="135"/>
      <c r="AD3" s="142" t="s">
        <v>42</v>
      </c>
      <c r="AE3" s="143"/>
      <c r="AF3" s="132" t="s">
        <v>43</v>
      </c>
      <c r="AG3" s="133"/>
      <c r="AH3" s="134" t="s">
        <v>44</v>
      </c>
      <c r="AI3" s="135"/>
      <c r="AJ3" s="142" t="s">
        <v>42</v>
      </c>
      <c r="AK3" s="143"/>
      <c r="AL3" s="132" t="s">
        <v>43</v>
      </c>
      <c r="AM3" s="133"/>
      <c r="AN3" s="134" t="s">
        <v>44</v>
      </c>
      <c r="AO3" s="135"/>
      <c r="AP3" s="142" t="s">
        <v>42</v>
      </c>
      <c r="AQ3" s="143"/>
      <c r="AR3" s="132" t="s">
        <v>43</v>
      </c>
      <c r="AS3" s="133"/>
      <c r="AT3" s="134" t="s">
        <v>44</v>
      </c>
      <c r="AU3" s="135"/>
      <c r="AV3" s="142" t="s">
        <v>42</v>
      </c>
      <c r="AW3" s="143"/>
      <c r="AX3" s="132" t="s">
        <v>43</v>
      </c>
      <c r="AY3" s="133"/>
      <c r="AZ3" s="134" t="s">
        <v>44</v>
      </c>
      <c r="BA3" s="135"/>
      <c r="BB3" s="142" t="s">
        <v>42</v>
      </c>
      <c r="BC3" s="143"/>
      <c r="BD3" s="132" t="s">
        <v>43</v>
      </c>
      <c r="BE3" s="133"/>
      <c r="BF3" s="134" t="s">
        <v>44</v>
      </c>
      <c r="BG3" s="135"/>
      <c r="BH3" s="142" t="s">
        <v>42</v>
      </c>
      <c r="BI3" s="143"/>
      <c r="BJ3" s="132" t="s">
        <v>43</v>
      </c>
      <c r="BK3" s="133"/>
      <c r="BL3" s="134" t="s">
        <v>44</v>
      </c>
      <c r="BM3" s="135"/>
      <c r="BN3" s="142" t="s">
        <v>42</v>
      </c>
      <c r="BO3" s="143"/>
      <c r="BP3" s="132" t="s">
        <v>43</v>
      </c>
      <c r="BQ3" s="133"/>
      <c r="BR3" s="134" t="s">
        <v>44</v>
      </c>
      <c r="BS3" s="135"/>
      <c r="BT3" s="142" t="s">
        <v>42</v>
      </c>
      <c r="BU3" s="143"/>
      <c r="BV3" s="132" t="s">
        <v>43</v>
      </c>
      <c r="BW3" s="133"/>
      <c r="BX3" s="134" t="s">
        <v>44</v>
      </c>
      <c r="BY3" s="135"/>
      <c r="BZ3" s="142" t="s">
        <v>42</v>
      </c>
      <c r="CA3" s="143"/>
      <c r="CB3" s="132" t="s">
        <v>43</v>
      </c>
      <c r="CC3" s="133"/>
      <c r="CD3" s="134" t="s">
        <v>44</v>
      </c>
      <c r="CE3" s="135"/>
      <c r="CF3" s="142" t="s">
        <v>42</v>
      </c>
      <c r="CG3" s="143"/>
      <c r="CH3" s="132" t="s">
        <v>43</v>
      </c>
      <c r="CI3" s="133"/>
      <c r="CJ3" s="134" t="s">
        <v>44</v>
      </c>
      <c r="CK3" s="135"/>
      <c r="CL3" s="142" t="s">
        <v>42</v>
      </c>
      <c r="CM3" s="143"/>
      <c r="CN3" s="132" t="s">
        <v>43</v>
      </c>
      <c r="CO3" s="133"/>
      <c r="CP3" s="134" t="s">
        <v>44</v>
      </c>
      <c r="CQ3" s="135"/>
      <c r="CR3" s="142" t="s">
        <v>42</v>
      </c>
      <c r="CS3" s="143"/>
      <c r="CT3" s="132" t="s">
        <v>43</v>
      </c>
      <c r="CU3" s="133"/>
      <c r="CV3" s="134" t="s">
        <v>44</v>
      </c>
      <c r="CW3" s="135"/>
    </row>
    <row r="4" spans="2:107" s="1" customFormat="1" ht="22.2" customHeight="1" thickBot="1" x14ac:dyDescent="0.5">
      <c r="B4" s="156" t="s">
        <v>52</v>
      </c>
      <c r="C4" s="157"/>
      <c r="D4" s="41">
        <v>12</v>
      </c>
      <c r="E4" s="47">
        <f>(SUM(F27:BM29,F31:BM33,F35:BM37))*4</f>
        <v>0</v>
      </c>
      <c r="F4" s="24" t="s">
        <v>7</v>
      </c>
      <c r="G4" s="24" t="s">
        <v>8</v>
      </c>
      <c r="H4" s="25" t="s">
        <v>9</v>
      </c>
      <c r="I4" s="25" t="s">
        <v>10</v>
      </c>
      <c r="J4" s="26" t="s">
        <v>11</v>
      </c>
      <c r="K4" s="26" t="s">
        <v>6</v>
      </c>
      <c r="L4" s="24" t="s">
        <v>7</v>
      </c>
      <c r="M4" s="24" t="s">
        <v>8</v>
      </c>
      <c r="N4" s="25" t="s">
        <v>9</v>
      </c>
      <c r="O4" s="25" t="s">
        <v>10</v>
      </c>
      <c r="P4" s="26" t="s">
        <v>11</v>
      </c>
      <c r="Q4" s="26" t="s">
        <v>6</v>
      </c>
      <c r="R4" s="24" t="s">
        <v>7</v>
      </c>
      <c r="S4" s="24" t="s">
        <v>8</v>
      </c>
      <c r="T4" s="25" t="s">
        <v>9</v>
      </c>
      <c r="U4" s="25" t="s">
        <v>10</v>
      </c>
      <c r="V4" s="26" t="s">
        <v>11</v>
      </c>
      <c r="W4" s="26" t="s">
        <v>6</v>
      </c>
      <c r="X4" s="24" t="s">
        <v>7</v>
      </c>
      <c r="Y4" s="24" t="s">
        <v>8</v>
      </c>
      <c r="Z4" s="25" t="s">
        <v>9</v>
      </c>
      <c r="AA4" s="25" t="s">
        <v>10</v>
      </c>
      <c r="AB4" s="26" t="s">
        <v>11</v>
      </c>
      <c r="AC4" s="26" t="s">
        <v>6</v>
      </c>
      <c r="AD4" s="24" t="s">
        <v>7</v>
      </c>
      <c r="AE4" s="24" t="s">
        <v>8</v>
      </c>
      <c r="AF4" s="25" t="s">
        <v>9</v>
      </c>
      <c r="AG4" s="25" t="s">
        <v>10</v>
      </c>
      <c r="AH4" s="26" t="s">
        <v>11</v>
      </c>
      <c r="AI4" s="26" t="s">
        <v>6</v>
      </c>
      <c r="AJ4" s="24" t="s">
        <v>7</v>
      </c>
      <c r="AK4" s="24" t="s">
        <v>8</v>
      </c>
      <c r="AL4" s="25" t="s">
        <v>9</v>
      </c>
      <c r="AM4" s="25" t="s">
        <v>10</v>
      </c>
      <c r="AN4" s="26" t="s">
        <v>11</v>
      </c>
      <c r="AO4" s="26" t="s">
        <v>6</v>
      </c>
      <c r="AP4" s="24" t="s">
        <v>7</v>
      </c>
      <c r="AQ4" s="24" t="s">
        <v>8</v>
      </c>
      <c r="AR4" s="25" t="s">
        <v>9</v>
      </c>
      <c r="AS4" s="25" t="s">
        <v>10</v>
      </c>
      <c r="AT4" s="26" t="s">
        <v>11</v>
      </c>
      <c r="AU4" s="26" t="s">
        <v>6</v>
      </c>
      <c r="AV4" s="24" t="s">
        <v>7</v>
      </c>
      <c r="AW4" s="24" t="s">
        <v>8</v>
      </c>
      <c r="AX4" s="25" t="s">
        <v>9</v>
      </c>
      <c r="AY4" s="25" t="s">
        <v>10</v>
      </c>
      <c r="AZ4" s="26" t="s">
        <v>11</v>
      </c>
      <c r="BA4" s="26" t="s">
        <v>6</v>
      </c>
      <c r="BB4" s="24" t="s">
        <v>7</v>
      </c>
      <c r="BC4" s="24" t="s">
        <v>8</v>
      </c>
      <c r="BD4" s="25" t="s">
        <v>9</v>
      </c>
      <c r="BE4" s="25" t="s">
        <v>10</v>
      </c>
      <c r="BF4" s="26" t="s">
        <v>11</v>
      </c>
      <c r="BG4" s="26" t="s">
        <v>6</v>
      </c>
      <c r="BH4" s="24" t="s">
        <v>7</v>
      </c>
      <c r="BI4" s="24" t="s">
        <v>8</v>
      </c>
      <c r="BJ4" s="25" t="s">
        <v>9</v>
      </c>
      <c r="BK4" s="25" t="s">
        <v>10</v>
      </c>
      <c r="BL4" s="26" t="s">
        <v>11</v>
      </c>
      <c r="BM4" s="26" t="s">
        <v>6</v>
      </c>
      <c r="BN4" s="24" t="s">
        <v>7</v>
      </c>
      <c r="BO4" s="24" t="s">
        <v>8</v>
      </c>
      <c r="BP4" s="25" t="s">
        <v>9</v>
      </c>
      <c r="BQ4" s="25" t="s">
        <v>10</v>
      </c>
      <c r="BR4" s="26" t="s">
        <v>11</v>
      </c>
      <c r="BS4" s="26" t="s">
        <v>6</v>
      </c>
      <c r="BT4" s="24" t="s">
        <v>7</v>
      </c>
      <c r="BU4" s="24" t="s">
        <v>8</v>
      </c>
      <c r="BV4" s="25" t="s">
        <v>9</v>
      </c>
      <c r="BW4" s="25" t="s">
        <v>10</v>
      </c>
      <c r="BX4" s="26" t="s">
        <v>11</v>
      </c>
      <c r="BY4" s="26" t="s">
        <v>6</v>
      </c>
      <c r="BZ4" s="24" t="s">
        <v>7</v>
      </c>
      <c r="CA4" s="24" t="s">
        <v>8</v>
      </c>
      <c r="CB4" s="25" t="s">
        <v>9</v>
      </c>
      <c r="CC4" s="25" t="s">
        <v>10</v>
      </c>
      <c r="CD4" s="26" t="s">
        <v>11</v>
      </c>
      <c r="CE4" s="26" t="s">
        <v>6</v>
      </c>
      <c r="CF4" s="24" t="s">
        <v>7</v>
      </c>
      <c r="CG4" s="24" t="s">
        <v>8</v>
      </c>
      <c r="CH4" s="25" t="s">
        <v>9</v>
      </c>
      <c r="CI4" s="25" t="s">
        <v>10</v>
      </c>
      <c r="CJ4" s="26" t="s">
        <v>11</v>
      </c>
      <c r="CK4" s="26" t="s">
        <v>6</v>
      </c>
      <c r="CL4" s="24" t="s">
        <v>7</v>
      </c>
      <c r="CM4" s="24" t="s">
        <v>8</v>
      </c>
      <c r="CN4" s="25" t="s">
        <v>9</v>
      </c>
      <c r="CO4" s="25" t="s">
        <v>10</v>
      </c>
      <c r="CP4" s="26" t="s">
        <v>11</v>
      </c>
      <c r="CQ4" s="26" t="s">
        <v>6</v>
      </c>
      <c r="CR4" s="24" t="s">
        <v>7</v>
      </c>
      <c r="CS4" s="24" t="s">
        <v>8</v>
      </c>
      <c r="CT4" s="25" t="s">
        <v>9</v>
      </c>
      <c r="CU4" s="25" t="s">
        <v>10</v>
      </c>
      <c r="CV4" s="26" t="s">
        <v>11</v>
      </c>
      <c r="CW4" s="26" t="s">
        <v>6</v>
      </c>
    </row>
    <row r="5" spans="2:107" s="1" customFormat="1" ht="22.2" customHeight="1" thickBot="1" x14ac:dyDescent="0.5">
      <c r="B5" s="158" t="s">
        <v>68</v>
      </c>
      <c r="C5" s="159"/>
      <c r="D5" s="48">
        <v>49</v>
      </c>
      <c r="E5" s="39">
        <f>SUM(E3:E4)</f>
        <v>5</v>
      </c>
      <c r="F5" s="27"/>
      <c r="G5" s="27"/>
      <c r="H5" s="28"/>
      <c r="I5" s="28"/>
      <c r="J5" s="29"/>
      <c r="K5" s="29"/>
      <c r="L5" s="27">
        <v>42380</v>
      </c>
      <c r="M5" s="27">
        <v>42436</v>
      </c>
      <c r="N5" s="28">
        <v>42499</v>
      </c>
      <c r="O5" s="28">
        <v>42548</v>
      </c>
      <c r="P5" s="29">
        <v>42604</v>
      </c>
      <c r="Q5" s="29">
        <v>42660</v>
      </c>
      <c r="R5" s="27">
        <v>42744</v>
      </c>
      <c r="S5" s="27">
        <v>42800</v>
      </c>
      <c r="T5" s="28">
        <v>42863</v>
      </c>
      <c r="U5" s="28">
        <v>42912</v>
      </c>
      <c r="V5" s="29">
        <v>42968</v>
      </c>
      <c r="W5" s="29">
        <v>43024</v>
      </c>
      <c r="X5" s="27">
        <v>43108</v>
      </c>
      <c r="Y5" s="27">
        <v>43164</v>
      </c>
      <c r="Z5" s="28">
        <v>43227</v>
      </c>
      <c r="AA5" s="28">
        <v>43276</v>
      </c>
      <c r="AB5" s="29">
        <v>43332</v>
      </c>
      <c r="AC5" s="29">
        <v>43388</v>
      </c>
      <c r="AD5" s="27">
        <v>43479</v>
      </c>
      <c r="AE5" s="27">
        <v>43535</v>
      </c>
      <c r="AF5" s="28">
        <v>43598</v>
      </c>
      <c r="AG5" s="28">
        <v>43647</v>
      </c>
      <c r="AH5" s="29">
        <v>43703</v>
      </c>
      <c r="AI5" s="29">
        <v>43759</v>
      </c>
      <c r="AJ5" s="30">
        <v>43843</v>
      </c>
      <c r="AK5" s="31">
        <v>43899</v>
      </c>
      <c r="AL5" s="28">
        <v>43962</v>
      </c>
      <c r="AM5" s="28">
        <v>44011</v>
      </c>
      <c r="AN5" s="29">
        <v>44067</v>
      </c>
      <c r="AO5" s="29">
        <v>44123</v>
      </c>
      <c r="AP5" s="27">
        <v>44207</v>
      </c>
      <c r="AQ5" s="27">
        <v>44263</v>
      </c>
      <c r="AR5" s="28">
        <v>44326</v>
      </c>
      <c r="AS5" s="28">
        <v>44375</v>
      </c>
      <c r="AT5" s="29">
        <v>44431</v>
      </c>
      <c r="AU5" s="29">
        <v>44487</v>
      </c>
      <c r="AV5" s="27">
        <v>44571</v>
      </c>
      <c r="AW5" s="27">
        <v>44627</v>
      </c>
      <c r="AX5" s="28">
        <v>44690</v>
      </c>
      <c r="AY5" s="28">
        <v>44739</v>
      </c>
      <c r="AZ5" s="29">
        <v>44795</v>
      </c>
      <c r="BA5" s="29">
        <v>44851</v>
      </c>
      <c r="BB5" s="27">
        <v>44935</v>
      </c>
      <c r="BC5" s="27">
        <v>44991</v>
      </c>
      <c r="BD5" s="28">
        <v>45054</v>
      </c>
      <c r="BE5" s="28">
        <v>45103</v>
      </c>
      <c r="BF5" s="29">
        <v>45159</v>
      </c>
      <c r="BG5" s="29">
        <v>45215</v>
      </c>
      <c r="BH5" s="88">
        <v>45299</v>
      </c>
      <c r="BI5" s="88">
        <v>45355</v>
      </c>
      <c r="BJ5" s="89">
        <v>45418</v>
      </c>
      <c r="BK5" s="89">
        <v>45467</v>
      </c>
      <c r="BL5" s="90">
        <v>45523</v>
      </c>
      <c r="BM5" s="90">
        <v>45579</v>
      </c>
      <c r="BN5" s="88">
        <v>45670</v>
      </c>
      <c r="BO5" s="88">
        <v>45726</v>
      </c>
      <c r="BP5" s="89">
        <v>45789</v>
      </c>
      <c r="BQ5" s="89">
        <v>45838</v>
      </c>
      <c r="BR5" s="90">
        <v>45894</v>
      </c>
      <c r="BS5" s="90">
        <v>45950</v>
      </c>
      <c r="BT5" s="88">
        <v>46034</v>
      </c>
      <c r="BU5" s="88">
        <v>46090</v>
      </c>
      <c r="BV5" s="28"/>
      <c r="BW5" s="28"/>
      <c r="BX5" s="29"/>
      <c r="BY5" s="29"/>
      <c r="BZ5" s="27"/>
      <c r="CA5" s="27"/>
      <c r="CB5" s="28"/>
      <c r="CC5" s="28"/>
      <c r="CD5" s="29"/>
      <c r="CE5" s="29"/>
      <c r="CF5" s="27"/>
      <c r="CG5" s="27"/>
      <c r="CH5" s="28"/>
      <c r="CI5" s="28"/>
      <c r="CJ5" s="29"/>
      <c r="CK5" s="29"/>
      <c r="CL5" s="27"/>
      <c r="CM5" s="27"/>
      <c r="CN5" s="28"/>
      <c r="CO5" s="28"/>
      <c r="CP5" s="29"/>
      <c r="CQ5" s="29"/>
      <c r="CR5" s="27"/>
      <c r="CS5" s="27"/>
      <c r="CT5" s="28"/>
      <c r="CU5" s="28"/>
      <c r="CV5" s="29"/>
      <c r="CW5" s="29"/>
    </row>
    <row r="6" spans="2:107" s="1" customFormat="1" ht="21.75" customHeight="1" thickBot="1" x14ac:dyDescent="0.45">
      <c r="B6" s="130" t="s">
        <v>85</v>
      </c>
      <c r="C6" s="131"/>
      <c r="D6" s="63" t="s">
        <v>133</v>
      </c>
      <c r="E6" s="49"/>
      <c r="F6" s="27"/>
      <c r="G6" s="27"/>
      <c r="H6" s="28"/>
      <c r="I6" s="28"/>
      <c r="J6" s="29"/>
      <c r="K6" s="29"/>
      <c r="L6" s="27">
        <v>42428</v>
      </c>
      <c r="M6" s="27">
        <v>42491</v>
      </c>
      <c r="N6" s="28">
        <v>42547</v>
      </c>
      <c r="O6" s="28">
        <v>42596</v>
      </c>
      <c r="P6" s="29">
        <v>42652</v>
      </c>
      <c r="Q6" s="29">
        <v>42715</v>
      </c>
      <c r="R6" s="27">
        <v>42792</v>
      </c>
      <c r="S6" s="27">
        <v>42855</v>
      </c>
      <c r="T6" s="28">
        <v>42911</v>
      </c>
      <c r="U6" s="28">
        <v>42960</v>
      </c>
      <c r="V6" s="29">
        <v>43016</v>
      </c>
      <c r="W6" s="29">
        <v>43079</v>
      </c>
      <c r="X6" s="27">
        <v>43156</v>
      </c>
      <c r="Y6" s="27">
        <v>43219</v>
      </c>
      <c r="Z6" s="28">
        <v>43275</v>
      </c>
      <c r="AA6" s="28">
        <v>43324</v>
      </c>
      <c r="AB6" s="29">
        <v>43380</v>
      </c>
      <c r="AC6" s="29">
        <v>43443</v>
      </c>
      <c r="AD6" s="27">
        <v>43527</v>
      </c>
      <c r="AE6" s="27">
        <v>43590</v>
      </c>
      <c r="AF6" s="28">
        <v>43646</v>
      </c>
      <c r="AG6" s="28">
        <v>43695</v>
      </c>
      <c r="AH6" s="29">
        <v>43751</v>
      </c>
      <c r="AI6" s="29">
        <v>43814</v>
      </c>
      <c r="AJ6" s="30">
        <v>43891</v>
      </c>
      <c r="AK6" s="31">
        <v>43954</v>
      </c>
      <c r="AL6" s="28">
        <v>44010</v>
      </c>
      <c r="AM6" s="28">
        <v>44059</v>
      </c>
      <c r="AN6" s="29">
        <v>44115</v>
      </c>
      <c r="AO6" s="29">
        <v>44178</v>
      </c>
      <c r="AP6" s="27">
        <v>44255</v>
      </c>
      <c r="AQ6" s="27">
        <v>44318</v>
      </c>
      <c r="AR6" s="28">
        <v>44374</v>
      </c>
      <c r="AS6" s="28">
        <v>44423</v>
      </c>
      <c r="AT6" s="29">
        <v>44479</v>
      </c>
      <c r="AU6" s="29">
        <v>44542</v>
      </c>
      <c r="AV6" s="27">
        <v>44619</v>
      </c>
      <c r="AW6" s="27">
        <v>44682</v>
      </c>
      <c r="AX6" s="28">
        <v>44373</v>
      </c>
      <c r="AY6" s="28">
        <v>44787</v>
      </c>
      <c r="AZ6" s="29">
        <v>44843</v>
      </c>
      <c r="BA6" s="29">
        <v>44906</v>
      </c>
      <c r="BB6" s="27">
        <v>44981</v>
      </c>
      <c r="BC6" s="27">
        <v>45044</v>
      </c>
      <c r="BD6" s="28">
        <v>45102</v>
      </c>
      <c r="BE6" s="28">
        <v>45151</v>
      </c>
      <c r="BF6" s="29">
        <v>45207</v>
      </c>
      <c r="BG6" s="29">
        <v>45270</v>
      </c>
      <c r="BH6" s="88">
        <v>45347</v>
      </c>
      <c r="BI6" s="88">
        <v>45410</v>
      </c>
      <c r="BJ6" s="89">
        <v>45466</v>
      </c>
      <c r="BK6" s="89">
        <v>45515</v>
      </c>
      <c r="BL6" s="90">
        <v>45571</v>
      </c>
      <c r="BM6" s="90">
        <v>45634</v>
      </c>
      <c r="BN6" s="88">
        <v>45718</v>
      </c>
      <c r="BO6" s="88">
        <v>45781</v>
      </c>
      <c r="BP6" s="89">
        <v>45837</v>
      </c>
      <c r="BQ6" s="89">
        <v>45886</v>
      </c>
      <c r="BR6" s="90">
        <v>45942</v>
      </c>
      <c r="BS6" s="90">
        <v>46005</v>
      </c>
      <c r="BT6" s="88">
        <v>46082</v>
      </c>
      <c r="BU6" s="88">
        <v>46145</v>
      </c>
      <c r="BV6" s="28"/>
      <c r="BW6" s="28"/>
      <c r="BX6" s="29"/>
      <c r="BY6" s="29"/>
      <c r="BZ6" s="27"/>
      <c r="CA6" s="27"/>
      <c r="CB6" s="28"/>
      <c r="CC6" s="28"/>
      <c r="CD6" s="29"/>
      <c r="CE6" s="29"/>
      <c r="CF6" s="27"/>
      <c r="CG6" s="27"/>
      <c r="CH6" s="28"/>
      <c r="CI6" s="28"/>
      <c r="CJ6" s="29"/>
      <c r="CK6" s="29"/>
      <c r="CL6" s="27"/>
      <c r="CM6" s="27"/>
      <c r="CN6" s="28"/>
      <c r="CO6" s="28"/>
      <c r="CP6" s="29"/>
      <c r="CQ6" s="29"/>
      <c r="CR6" s="27"/>
      <c r="CS6" s="27"/>
      <c r="CT6" s="28"/>
      <c r="CU6" s="28"/>
      <c r="CV6" s="29"/>
      <c r="CW6" s="29"/>
    </row>
    <row r="7" spans="2:107" ht="35.1" customHeight="1" x14ac:dyDescent="0.3">
      <c r="E7" s="2" t="s">
        <v>96</v>
      </c>
      <c r="F7" s="36">
        <f>(SUM(F16:F24)*4)+F15+(SUM(F40:F52)*3)</f>
        <v>0</v>
      </c>
      <c r="G7" s="36">
        <f t="shared" ref="G7:BM7" si="14">(SUM(G16:G24)*4)+G15+(SUM(G40:G52)*3)</f>
        <v>0</v>
      </c>
      <c r="H7" s="36">
        <f t="shared" si="14"/>
        <v>0</v>
      </c>
      <c r="I7" s="36">
        <f t="shared" si="14"/>
        <v>0</v>
      </c>
      <c r="J7" s="36">
        <f t="shared" si="14"/>
        <v>0</v>
      </c>
      <c r="K7" s="36">
        <f t="shared" si="14"/>
        <v>0</v>
      </c>
      <c r="L7" s="36">
        <f t="shared" si="14"/>
        <v>0</v>
      </c>
      <c r="M7" s="36">
        <f t="shared" si="14"/>
        <v>0</v>
      </c>
      <c r="N7" s="36">
        <f t="shared" si="14"/>
        <v>0</v>
      </c>
      <c r="O7" s="36">
        <f t="shared" si="14"/>
        <v>0</v>
      </c>
      <c r="P7" s="36">
        <f t="shared" si="14"/>
        <v>0</v>
      </c>
      <c r="Q7" s="36">
        <f t="shared" si="14"/>
        <v>0</v>
      </c>
      <c r="R7" s="36">
        <f t="shared" si="14"/>
        <v>0</v>
      </c>
      <c r="S7" s="36">
        <f t="shared" si="14"/>
        <v>0</v>
      </c>
      <c r="T7" s="36">
        <f t="shared" si="14"/>
        <v>0</v>
      </c>
      <c r="U7" s="36">
        <f t="shared" si="14"/>
        <v>0</v>
      </c>
      <c r="V7" s="36">
        <f t="shared" si="14"/>
        <v>0</v>
      </c>
      <c r="W7" s="36">
        <f t="shared" si="14"/>
        <v>0</v>
      </c>
      <c r="X7" s="36">
        <f t="shared" si="14"/>
        <v>0</v>
      </c>
      <c r="Y7" s="36">
        <f t="shared" si="14"/>
        <v>0</v>
      </c>
      <c r="Z7" s="36">
        <f t="shared" si="14"/>
        <v>0</v>
      </c>
      <c r="AA7" s="36">
        <f t="shared" si="14"/>
        <v>0</v>
      </c>
      <c r="AB7" s="36">
        <f t="shared" si="14"/>
        <v>0</v>
      </c>
      <c r="AC7" s="36">
        <f t="shared" si="14"/>
        <v>0</v>
      </c>
      <c r="AD7" s="36">
        <f t="shared" si="14"/>
        <v>0</v>
      </c>
      <c r="AE7" s="36">
        <f t="shared" si="14"/>
        <v>0</v>
      </c>
      <c r="AF7" s="36">
        <f t="shared" si="14"/>
        <v>0</v>
      </c>
      <c r="AG7" s="36">
        <f t="shared" si="14"/>
        <v>0</v>
      </c>
      <c r="AH7" s="36">
        <f t="shared" si="14"/>
        <v>0</v>
      </c>
      <c r="AI7" s="36">
        <f t="shared" si="14"/>
        <v>0</v>
      </c>
      <c r="AJ7" s="36">
        <f t="shared" si="14"/>
        <v>0</v>
      </c>
      <c r="AK7" s="36">
        <f t="shared" si="14"/>
        <v>0</v>
      </c>
      <c r="AL7" s="36">
        <f t="shared" si="14"/>
        <v>0</v>
      </c>
      <c r="AM7" s="36">
        <f t="shared" si="14"/>
        <v>0</v>
      </c>
      <c r="AN7" s="36">
        <f t="shared" si="14"/>
        <v>0</v>
      </c>
      <c r="AO7" s="36">
        <f t="shared" si="14"/>
        <v>0</v>
      </c>
      <c r="AP7" s="36">
        <f t="shared" si="14"/>
        <v>0</v>
      </c>
      <c r="AQ7" s="36">
        <f t="shared" si="14"/>
        <v>0</v>
      </c>
      <c r="AR7" s="36">
        <f t="shared" si="14"/>
        <v>0</v>
      </c>
      <c r="AS7" s="36">
        <f t="shared" si="14"/>
        <v>0</v>
      </c>
      <c r="AT7" s="36">
        <f t="shared" si="14"/>
        <v>0</v>
      </c>
      <c r="AU7" s="36">
        <f t="shared" si="14"/>
        <v>0</v>
      </c>
      <c r="AV7" s="36">
        <f t="shared" si="14"/>
        <v>0</v>
      </c>
      <c r="AW7" s="36">
        <f t="shared" si="14"/>
        <v>0</v>
      </c>
      <c r="AX7" s="36">
        <f t="shared" si="14"/>
        <v>0</v>
      </c>
      <c r="AY7" s="36">
        <f t="shared" si="14"/>
        <v>0</v>
      </c>
      <c r="AZ7" s="36">
        <f t="shared" si="14"/>
        <v>0</v>
      </c>
      <c r="BA7" s="36">
        <f t="shared" si="14"/>
        <v>0</v>
      </c>
      <c r="BB7" s="36">
        <f t="shared" si="14"/>
        <v>0</v>
      </c>
      <c r="BC7" s="36">
        <f t="shared" si="14"/>
        <v>0</v>
      </c>
      <c r="BD7" s="36">
        <f t="shared" si="14"/>
        <v>0</v>
      </c>
      <c r="BE7" s="36">
        <f t="shared" si="14"/>
        <v>0</v>
      </c>
      <c r="BF7" s="36">
        <f t="shared" si="14"/>
        <v>0</v>
      </c>
      <c r="BG7" s="36">
        <f t="shared" si="14"/>
        <v>0</v>
      </c>
      <c r="BH7" s="36">
        <f t="shared" si="14"/>
        <v>0</v>
      </c>
      <c r="BI7" s="36">
        <f t="shared" si="14"/>
        <v>0</v>
      </c>
      <c r="BJ7" s="36">
        <f t="shared" si="14"/>
        <v>0</v>
      </c>
      <c r="BK7" s="36">
        <f t="shared" si="14"/>
        <v>0</v>
      </c>
      <c r="BL7" s="36">
        <f t="shared" si="14"/>
        <v>5</v>
      </c>
      <c r="BM7" s="36">
        <f t="shared" si="14"/>
        <v>0</v>
      </c>
      <c r="BN7" s="36">
        <f>(SUM(BN16:BN24)*4)+BN15+(SUM(BN40:BN55)*3)</f>
        <v>0</v>
      </c>
      <c r="BO7" s="36">
        <f t="shared" ref="BO7:CW7" si="15">(SUM(BO16:BO24)*4)+BO15+(SUM(BO40:BO55)*3)</f>
        <v>0</v>
      </c>
      <c r="BP7" s="36">
        <f t="shared" si="15"/>
        <v>0</v>
      </c>
      <c r="BQ7" s="36">
        <f t="shared" si="15"/>
        <v>0</v>
      </c>
      <c r="BR7" s="36">
        <f t="shared" si="15"/>
        <v>0</v>
      </c>
      <c r="BS7" s="36">
        <f t="shared" si="15"/>
        <v>0</v>
      </c>
      <c r="BT7" s="36">
        <f t="shared" si="15"/>
        <v>0</v>
      </c>
      <c r="BU7" s="36">
        <f t="shared" si="15"/>
        <v>0</v>
      </c>
      <c r="BV7" s="36">
        <f t="shared" si="15"/>
        <v>0</v>
      </c>
      <c r="BW7" s="36">
        <f t="shared" si="15"/>
        <v>0</v>
      </c>
      <c r="BX7" s="36">
        <f t="shared" si="15"/>
        <v>0</v>
      </c>
      <c r="BY7" s="36">
        <f t="shared" si="15"/>
        <v>0</v>
      </c>
      <c r="BZ7" s="36">
        <f t="shared" si="15"/>
        <v>0</v>
      </c>
      <c r="CA7" s="36">
        <f t="shared" si="15"/>
        <v>0</v>
      </c>
      <c r="CB7" s="36">
        <f t="shared" si="15"/>
        <v>0</v>
      </c>
      <c r="CC7" s="36">
        <f t="shared" si="15"/>
        <v>0</v>
      </c>
      <c r="CD7" s="36">
        <f t="shared" si="15"/>
        <v>0</v>
      </c>
      <c r="CE7" s="36">
        <f t="shared" si="15"/>
        <v>0</v>
      </c>
      <c r="CF7" s="36">
        <f t="shared" si="15"/>
        <v>0</v>
      </c>
      <c r="CG7" s="36">
        <f t="shared" si="15"/>
        <v>0</v>
      </c>
      <c r="CH7" s="36">
        <f t="shared" si="15"/>
        <v>0</v>
      </c>
      <c r="CI7" s="36">
        <f t="shared" si="15"/>
        <v>0</v>
      </c>
      <c r="CJ7" s="36">
        <f t="shared" si="15"/>
        <v>0</v>
      </c>
      <c r="CK7" s="36">
        <f t="shared" si="15"/>
        <v>0</v>
      </c>
      <c r="CL7" s="36">
        <f t="shared" si="15"/>
        <v>0</v>
      </c>
      <c r="CM7" s="36">
        <f t="shared" si="15"/>
        <v>0</v>
      </c>
      <c r="CN7" s="36">
        <f t="shared" si="15"/>
        <v>0</v>
      </c>
      <c r="CO7" s="36">
        <f t="shared" si="15"/>
        <v>0</v>
      </c>
      <c r="CP7" s="36">
        <f t="shared" si="15"/>
        <v>0</v>
      </c>
      <c r="CQ7" s="36">
        <f t="shared" si="15"/>
        <v>0</v>
      </c>
      <c r="CR7" s="36">
        <f t="shared" si="15"/>
        <v>0</v>
      </c>
      <c r="CS7" s="36">
        <f t="shared" si="15"/>
        <v>0</v>
      </c>
      <c r="CT7" s="36">
        <f t="shared" si="15"/>
        <v>0</v>
      </c>
      <c r="CU7" s="36">
        <f t="shared" si="15"/>
        <v>0</v>
      </c>
      <c r="CV7" s="36">
        <f t="shared" si="15"/>
        <v>0</v>
      </c>
      <c r="CW7" s="36">
        <f t="shared" si="15"/>
        <v>0</v>
      </c>
      <c r="CX7" s="1"/>
    </row>
    <row r="8" spans="2:107" ht="35.1" customHeight="1" x14ac:dyDescent="0.3">
      <c r="C8" s="87">
        <v>525</v>
      </c>
      <c r="D8" s="18">
        <f>IF(D6="No",750,637.5)</f>
        <v>637.5</v>
      </c>
      <c r="E8" s="6" t="s">
        <v>97</v>
      </c>
      <c r="F8" s="19">
        <f>(((SUM(F16:F24)*4)+F15)*$D$8)+(SUM(F40:F52)*3*$C$8)</f>
        <v>0</v>
      </c>
      <c r="G8" s="19">
        <f t="shared" ref="G8:BM8" si="16">(((SUM(G16:G24)*4)+G15)*$D$8)+(SUM(G40:G52)*3*$C$8)</f>
        <v>0</v>
      </c>
      <c r="H8" s="19">
        <f t="shared" si="16"/>
        <v>0</v>
      </c>
      <c r="I8" s="19">
        <f t="shared" si="16"/>
        <v>0</v>
      </c>
      <c r="J8" s="19">
        <f t="shared" si="16"/>
        <v>0</v>
      </c>
      <c r="K8" s="19">
        <f t="shared" si="16"/>
        <v>0</v>
      </c>
      <c r="L8" s="19">
        <f t="shared" si="16"/>
        <v>0</v>
      </c>
      <c r="M8" s="19">
        <f t="shared" si="16"/>
        <v>0</v>
      </c>
      <c r="N8" s="19">
        <f t="shared" si="16"/>
        <v>0</v>
      </c>
      <c r="O8" s="19">
        <f t="shared" si="16"/>
        <v>0</v>
      </c>
      <c r="P8" s="19">
        <f t="shared" si="16"/>
        <v>0</v>
      </c>
      <c r="Q8" s="19">
        <f t="shared" si="16"/>
        <v>0</v>
      </c>
      <c r="R8" s="19">
        <f t="shared" si="16"/>
        <v>0</v>
      </c>
      <c r="S8" s="19">
        <f t="shared" si="16"/>
        <v>0</v>
      </c>
      <c r="T8" s="19">
        <f t="shared" si="16"/>
        <v>0</v>
      </c>
      <c r="U8" s="19">
        <f t="shared" si="16"/>
        <v>0</v>
      </c>
      <c r="V8" s="19">
        <f t="shared" si="16"/>
        <v>0</v>
      </c>
      <c r="W8" s="19">
        <f t="shared" si="16"/>
        <v>0</v>
      </c>
      <c r="X8" s="19">
        <f t="shared" si="16"/>
        <v>0</v>
      </c>
      <c r="Y8" s="19">
        <f t="shared" si="16"/>
        <v>0</v>
      </c>
      <c r="Z8" s="19">
        <f t="shared" si="16"/>
        <v>0</v>
      </c>
      <c r="AA8" s="19">
        <f t="shared" si="16"/>
        <v>0</v>
      </c>
      <c r="AB8" s="19">
        <f t="shared" si="16"/>
        <v>0</v>
      </c>
      <c r="AC8" s="19">
        <f t="shared" si="16"/>
        <v>0</v>
      </c>
      <c r="AD8" s="19">
        <f t="shared" si="16"/>
        <v>0</v>
      </c>
      <c r="AE8" s="19">
        <f t="shared" si="16"/>
        <v>0</v>
      </c>
      <c r="AF8" s="19">
        <f t="shared" si="16"/>
        <v>0</v>
      </c>
      <c r="AG8" s="19">
        <f t="shared" si="16"/>
        <v>0</v>
      </c>
      <c r="AH8" s="19">
        <f t="shared" si="16"/>
        <v>0</v>
      </c>
      <c r="AI8" s="19">
        <f t="shared" si="16"/>
        <v>0</v>
      </c>
      <c r="AJ8" s="19">
        <f t="shared" si="16"/>
        <v>0</v>
      </c>
      <c r="AK8" s="19">
        <f t="shared" si="16"/>
        <v>0</v>
      </c>
      <c r="AL8" s="19">
        <f t="shared" si="16"/>
        <v>0</v>
      </c>
      <c r="AM8" s="19">
        <f t="shared" si="16"/>
        <v>0</v>
      </c>
      <c r="AN8" s="19">
        <f t="shared" si="16"/>
        <v>0</v>
      </c>
      <c r="AO8" s="19">
        <f t="shared" si="16"/>
        <v>0</v>
      </c>
      <c r="AP8" s="19">
        <f t="shared" si="16"/>
        <v>0</v>
      </c>
      <c r="AQ8" s="19">
        <f t="shared" si="16"/>
        <v>0</v>
      </c>
      <c r="AR8" s="19">
        <f t="shared" si="16"/>
        <v>0</v>
      </c>
      <c r="AS8" s="19">
        <f t="shared" si="16"/>
        <v>0</v>
      </c>
      <c r="AT8" s="19">
        <f t="shared" si="16"/>
        <v>0</v>
      </c>
      <c r="AU8" s="19">
        <f t="shared" si="16"/>
        <v>0</v>
      </c>
      <c r="AV8" s="19">
        <f t="shared" si="16"/>
        <v>0</v>
      </c>
      <c r="AW8" s="19">
        <f t="shared" si="16"/>
        <v>0</v>
      </c>
      <c r="AX8" s="19">
        <f t="shared" si="16"/>
        <v>0</v>
      </c>
      <c r="AY8" s="19">
        <f t="shared" si="16"/>
        <v>0</v>
      </c>
      <c r="AZ8" s="19">
        <f t="shared" si="16"/>
        <v>0</v>
      </c>
      <c r="BA8" s="19">
        <f t="shared" si="16"/>
        <v>0</v>
      </c>
      <c r="BB8" s="19">
        <f t="shared" si="16"/>
        <v>0</v>
      </c>
      <c r="BC8" s="19">
        <f t="shared" si="16"/>
        <v>0</v>
      </c>
      <c r="BD8" s="19">
        <f t="shared" si="16"/>
        <v>0</v>
      </c>
      <c r="BE8" s="19">
        <f t="shared" si="16"/>
        <v>0</v>
      </c>
      <c r="BF8" s="19">
        <f t="shared" si="16"/>
        <v>0</v>
      </c>
      <c r="BG8" s="19">
        <f t="shared" si="16"/>
        <v>0</v>
      </c>
      <c r="BH8" s="19">
        <f t="shared" si="16"/>
        <v>0</v>
      </c>
      <c r="BI8" s="19">
        <f t="shared" si="16"/>
        <v>0</v>
      </c>
      <c r="BJ8" s="19">
        <f t="shared" si="16"/>
        <v>0</v>
      </c>
      <c r="BK8" s="19">
        <f t="shared" si="16"/>
        <v>0</v>
      </c>
      <c r="BL8" s="19">
        <f t="shared" si="16"/>
        <v>3187.5</v>
      </c>
      <c r="BM8" s="19">
        <f t="shared" si="16"/>
        <v>0</v>
      </c>
      <c r="BN8" s="19">
        <f>(((SUM(BN16:BN24)*4)+BN15)*$D$8)+(SUM(BN40:BN55)*3*$C$8)</f>
        <v>0</v>
      </c>
      <c r="BO8" s="19">
        <f t="shared" ref="BO8:CW8" si="17">(((SUM(BO16:BO24)*4)+BO15)*$D$8)+(SUM(BO40:BO55)*3*$C$8)</f>
        <v>0</v>
      </c>
      <c r="BP8" s="19">
        <f t="shared" si="17"/>
        <v>0</v>
      </c>
      <c r="BQ8" s="19">
        <f t="shared" si="17"/>
        <v>0</v>
      </c>
      <c r="BR8" s="19">
        <f t="shared" si="17"/>
        <v>0</v>
      </c>
      <c r="BS8" s="19">
        <f t="shared" si="17"/>
        <v>0</v>
      </c>
      <c r="BT8" s="19">
        <f t="shared" si="17"/>
        <v>0</v>
      </c>
      <c r="BU8" s="19">
        <f t="shared" si="17"/>
        <v>0</v>
      </c>
      <c r="BV8" s="19">
        <f t="shared" si="17"/>
        <v>0</v>
      </c>
      <c r="BW8" s="19">
        <f t="shared" si="17"/>
        <v>0</v>
      </c>
      <c r="BX8" s="19">
        <f t="shared" si="17"/>
        <v>0</v>
      </c>
      <c r="BY8" s="19">
        <f t="shared" si="17"/>
        <v>0</v>
      </c>
      <c r="BZ8" s="19">
        <f t="shared" si="17"/>
        <v>0</v>
      </c>
      <c r="CA8" s="19">
        <f t="shared" si="17"/>
        <v>0</v>
      </c>
      <c r="CB8" s="19">
        <f t="shared" si="17"/>
        <v>0</v>
      </c>
      <c r="CC8" s="19">
        <f t="shared" si="17"/>
        <v>0</v>
      </c>
      <c r="CD8" s="19">
        <f t="shared" si="17"/>
        <v>0</v>
      </c>
      <c r="CE8" s="19">
        <f t="shared" si="17"/>
        <v>0</v>
      </c>
      <c r="CF8" s="19">
        <f t="shared" si="17"/>
        <v>0</v>
      </c>
      <c r="CG8" s="19">
        <f t="shared" si="17"/>
        <v>0</v>
      </c>
      <c r="CH8" s="19">
        <f t="shared" si="17"/>
        <v>0</v>
      </c>
      <c r="CI8" s="19">
        <f t="shared" si="17"/>
        <v>0</v>
      </c>
      <c r="CJ8" s="19">
        <f t="shared" si="17"/>
        <v>0</v>
      </c>
      <c r="CK8" s="19">
        <f t="shared" si="17"/>
        <v>0</v>
      </c>
      <c r="CL8" s="19">
        <f t="shared" si="17"/>
        <v>0</v>
      </c>
      <c r="CM8" s="19">
        <f t="shared" si="17"/>
        <v>0</v>
      </c>
      <c r="CN8" s="19">
        <f t="shared" si="17"/>
        <v>0</v>
      </c>
      <c r="CO8" s="19">
        <f t="shared" si="17"/>
        <v>0</v>
      </c>
      <c r="CP8" s="19">
        <f t="shared" si="17"/>
        <v>0</v>
      </c>
      <c r="CQ8" s="19">
        <f t="shared" si="17"/>
        <v>0</v>
      </c>
      <c r="CR8" s="19">
        <f t="shared" si="17"/>
        <v>0</v>
      </c>
      <c r="CS8" s="19">
        <f t="shared" si="17"/>
        <v>0</v>
      </c>
      <c r="CT8" s="19">
        <f t="shared" si="17"/>
        <v>0</v>
      </c>
      <c r="CU8" s="19">
        <f t="shared" si="17"/>
        <v>0</v>
      </c>
      <c r="CV8" s="19">
        <f t="shared" si="17"/>
        <v>0</v>
      </c>
      <c r="CW8" s="19">
        <f t="shared" si="17"/>
        <v>0</v>
      </c>
      <c r="CX8" s="1"/>
    </row>
    <row r="9" spans="2:107" ht="35.1" customHeight="1" x14ac:dyDescent="0.3">
      <c r="E9" s="20" t="s">
        <v>23</v>
      </c>
      <c r="F9" s="154" t="str">
        <f>IF(SUM(F8:G8)&gt;12500,12500-SUM(F8:G8),(IF(SUM(F7:G7)&gt;4.5,"Yes",IF(SUM(F7:G7)&gt;0,SUM(F8:G8)*-1,""))))</f>
        <v/>
      </c>
      <c r="G9" s="155"/>
      <c r="H9" s="154" t="str">
        <f>IF(SUM(H7:I7)&gt;4.5,"Yes",IF(SUM(H7:I7)&gt;0,SUM(H8:I8)*-1,""))</f>
        <v/>
      </c>
      <c r="I9" s="155"/>
      <c r="J9" s="154" t="str">
        <f>IF(SUM(J8:K8)&gt;12500,12500-SUM(J8:K8),(IF(SUM(J7:K7)&gt;4.5,"Yes",IF(SUM(J7:K7)&gt;0,SUM(J8:K8)*-1,""))))</f>
        <v/>
      </c>
      <c r="K9" s="155"/>
      <c r="L9" s="154" t="str">
        <f>IF(SUM(L8:M8)&gt;12500,12500-SUM(L8:M8),(IF(SUM(L7:M7)&gt;4.5,"Yes",IF(SUM(L7:M7)&gt;0,SUM(L8:M8)*-1,""))))</f>
        <v/>
      </c>
      <c r="M9" s="155"/>
      <c r="N9" s="154" t="str">
        <f>IF(SUM(N7:O7)&gt;4.5,"Yes",IF(SUM(N7:O7)&gt;0,SUM(N8:O8)*-1,""))</f>
        <v/>
      </c>
      <c r="O9" s="155"/>
      <c r="P9" s="154" t="str">
        <f>IF(SUM(P8:Q8)&gt;12500,12500-SUM(P8:Q8),(IF(SUM(P7:Q7)&gt;4.5,"Yes",IF(SUM(P7:Q7)&gt;0,SUM(P8:Q8)*-1,""))))</f>
        <v/>
      </c>
      <c r="Q9" s="155"/>
      <c r="R9" s="154" t="str">
        <f>IF(SUM(R8:S8)&gt;12500,12500-SUM(R8:S8),(IF(SUM(R7:S7)&gt;4.5,"Yes",IF(SUM(R7:S7)&gt;0,SUM(R8:S8)*-1,""))))</f>
        <v/>
      </c>
      <c r="S9" s="155"/>
      <c r="T9" s="154" t="str">
        <f>IF(SUM(T7:U7)&gt;4.5,"Yes",IF(SUM(T7:U7)&gt;0,SUM(T8:U8)*-1,""))</f>
        <v/>
      </c>
      <c r="U9" s="155"/>
      <c r="V9" s="154" t="str">
        <f>IF(SUM(V8:W8)&gt;12500,12500-SUM(V8:W8),(IF(SUM(V7:W7)&gt;4.5,"Yes",IF(SUM(V7:W7)&gt;0,SUM(V8:W8)*-1,""))))</f>
        <v/>
      </c>
      <c r="W9" s="155"/>
      <c r="X9" s="154" t="str">
        <f>IF(SUM(X8:Y8)&gt;12500,12500-SUM(X8:Y8),(IF(SUM(X7:Y7)&gt;4.5,"Yes",IF(SUM(X7:Y7)&gt;0,SUM(X8:Y8)*-1,""))))</f>
        <v/>
      </c>
      <c r="Y9" s="155"/>
      <c r="Z9" s="154" t="str">
        <f>IF(SUM(Z7:AA7)&gt;4.5,"Yes",IF(SUM(Z7:AA7)&gt;0,SUM(Z8:AA8)*-1,""))</f>
        <v/>
      </c>
      <c r="AA9" s="155"/>
      <c r="AB9" s="154" t="str">
        <f>IF(SUM(AB8:AC8)&gt;12500,12500-SUM(AB8:AC8),(IF(SUM(AB7:AC7)&gt;4.5,"Yes",IF(SUM(AB7:AC7)&gt;0,SUM(AB8:AC8)*-1,""))))</f>
        <v/>
      </c>
      <c r="AC9" s="155"/>
      <c r="AD9" s="154" t="str">
        <f>IF(SUM(AD8:AE8)&gt;12500,12500-SUM(AD8:AE8),(IF(SUM(AD7:AE7)&gt;4.5,"Yes",IF(SUM(AD7:AE7)&gt;0,SUM(AD8:AE8)*-1,""))))</f>
        <v/>
      </c>
      <c r="AE9" s="155"/>
      <c r="AF9" s="154" t="str">
        <f>IF(SUM(AF7:AG7)&gt;4.5,"Yes",IF(SUM(AF7:AG7)&gt;0,SUM(AF8:AG8)*-1,""))</f>
        <v/>
      </c>
      <c r="AG9" s="155"/>
      <c r="AH9" s="154" t="str">
        <f>IF(SUM(AH8:AI8)&gt;12500,12500-SUM(AH8:AI8),(IF(SUM(AH7:AI7)&gt;4.5,"Yes",IF(SUM(AH7:AI7)&gt;0,SUM(AH8:AI8)*-1,""))))</f>
        <v/>
      </c>
      <c r="AI9" s="155"/>
      <c r="AJ9" s="154" t="str">
        <f>IF(SUM(AJ8:AK8)&gt;12500,12500-SUM(AJ8:AK8),(IF(SUM(AJ7:AK7)&gt;4.5,"Yes",IF(SUM(AJ7:AK7)&gt;0,SUM(AJ8:AK8)*-1,""))))</f>
        <v/>
      </c>
      <c r="AK9" s="155"/>
      <c r="AL9" s="154" t="str">
        <f>IF(SUM(AL7:AM7)&gt;4.5,"Yes",IF(SUM(AL7:AM7)&gt;0,SUM(AL8:AM8)*-1,""))</f>
        <v/>
      </c>
      <c r="AM9" s="155"/>
      <c r="AN9" s="154" t="str">
        <f>IF(SUM(AN8:AO8)&gt;12500,12500-SUM(AN8:AO8),(IF(SUM(AN7:AO7)&gt;4.5,"Yes",IF(SUM(AN7:AO7)&gt;0,SUM(AN8:AO8)*-1,""))))</f>
        <v/>
      </c>
      <c r="AO9" s="155"/>
      <c r="AP9" s="154" t="str">
        <f>IF(SUM(AP8:AQ8)&gt;12500,12500-SUM(AP8:AQ8),(IF(SUM(AP7:AQ7)&gt;4.5,"Yes",IF(SUM(AP7:AQ7)&gt;0,SUM(AP8:AQ8)*-1,""))))</f>
        <v/>
      </c>
      <c r="AQ9" s="155"/>
      <c r="AR9" s="154" t="str">
        <f>IF(SUM(AR7:AS7)&gt;4.5,"Yes",IF(SUM(AR7:AS7)&gt;0,SUM(AR8:AS8)*-1,""))</f>
        <v/>
      </c>
      <c r="AS9" s="155"/>
      <c r="AT9" s="154" t="str">
        <f>IF(SUM(AT8:AU8)&gt;12500,12500-SUM(AT8:AU8),(IF(SUM(AT7:AU7)&gt;4.5,"Yes",IF(SUM(AT7:AU7)&gt;0,SUM(AT8:AU8)*-1,""))))</f>
        <v/>
      </c>
      <c r="AU9" s="155"/>
      <c r="AV9" s="154" t="str">
        <f>IF(SUM(AV8:AW8)&gt;12500,12500-SUM(AV8:AW8),(IF(SUM(AV7:AW7)&gt;4.5,"Yes",IF(SUM(AV7:AW7)&gt;0,SUM(AV8:AW8)*-1,""))))</f>
        <v/>
      </c>
      <c r="AW9" s="155"/>
      <c r="AX9" s="154" t="str">
        <f>IF(SUM(AX7:AY7)&gt;4.5,"Yes",IF(SUM(AX7:AY7)&gt;0,SUM(AX8:AY8)*-1,""))</f>
        <v/>
      </c>
      <c r="AY9" s="155"/>
      <c r="AZ9" s="154" t="str">
        <f>IF(SUM(AZ8:BA8)&gt;12500,12500-SUM(AZ8:BA8),(IF(SUM(AZ7:BA7)&gt;4.5,"Yes",IF(SUM(AZ7:BA7)&gt;0,SUM(AZ8:BA8)*-1,""))))</f>
        <v/>
      </c>
      <c r="BA9" s="155"/>
      <c r="BB9" s="154" t="str">
        <f>IF(SUM(BB8:BC8)&gt;12500,12500-SUM(BB8:BC8),(IF(SUM(BB7:BC7)&gt;4.5,"Yes",IF(SUM(BB7:BC7)&gt;0,SUM(BB8:BC8)*-1,""))))</f>
        <v/>
      </c>
      <c r="BC9" s="155"/>
      <c r="BD9" s="154" t="str">
        <f>IF(SUM(BD7:BE7)&gt;4.5,"Yes",IF(SUM(BD7:BE7)&gt;0,SUM(BD8:BE8)*-1,""))</f>
        <v/>
      </c>
      <c r="BE9" s="155"/>
      <c r="BF9" s="154" t="str">
        <f>IF(SUM(BF8:BG8)&gt;12500,12500-SUM(BF8:BG8),(IF(SUM(BF7:BG7)&gt;4.5,"Yes",IF(SUM(BF7:BG7)&gt;0,SUM(BF8:BG8)*-1,""))))</f>
        <v/>
      </c>
      <c r="BG9" s="155"/>
      <c r="BH9" s="154" t="str">
        <f>IF(SUM(BH8:BI8)&gt;12500,12500-SUM(BH8:BI8),(IF(SUM(BH7:BI7)&gt;4.5,"Yes",IF(SUM(BH7:BI7)&gt;0,SUM(BH8:BI8)*-1,""))))</f>
        <v/>
      </c>
      <c r="BI9" s="155"/>
      <c r="BJ9" s="154" t="str">
        <f>IF(SUM(BJ7:BK7)&gt;4.5,"Yes",IF(SUM(BJ7:BK7)&gt;0,SUM(BJ8:BK8)*-1,""))</f>
        <v/>
      </c>
      <c r="BK9" s="155"/>
      <c r="BL9" s="154" t="str">
        <f>IF(SUM(BL8:BM8)&gt;12500,12500-SUM(BL8:BM8),(IF(SUM(BL7:BM7)&gt;4.5,"Yes",IF(SUM(BL7:BM7)&gt;0,SUM(BL8:BM8)*-1,""))))</f>
        <v>Yes</v>
      </c>
      <c r="BM9" s="155"/>
      <c r="BN9" s="154" t="str">
        <f>IF(SUM(BN8:BO8)&gt;12500,12500-SUM(BN8:BO8),(IF(SUM(BN7:BO7)&gt;4.5,"Yes",IF(SUM(BN7:BO7)&gt;0,SUM(BN8:BO8)*-1,""))))</f>
        <v/>
      </c>
      <c r="BO9" s="155"/>
      <c r="BP9" s="154" t="str">
        <f>IF(SUM(BP7:BQ7)&gt;4.5,"Yes",IF(SUM(BP7:BQ7)&gt;0,SUM(BP8:BQ8)*-1,""))</f>
        <v/>
      </c>
      <c r="BQ9" s="155"/>
      <c r="BR9" s="154" t="str">
        <f>IF(SUM(BR8:BS8)&gt;12500,12500-SUM(BR8:BS8),(IF(SUM(BR7:BS7)&gt;4.5,"Yes",IF(SUM(BR7:BS7)&gt;0,SUM(BR8:BS8)*-1,""))))</f>
        <v/>
      </c>
      <c r="BS9" s="155"/>
      <c r="BT9" s="154" t="str">
        <f>IF(SUM(BT8:BU8)&gt;12500,12500-SUM(BT8:BU8),(IF(SUM(BT7:BU7)&gt;4.5,"Yes",IF(SUM(BT7:BU7)&gt;0,SUM(BT8:BU8)*-1,""))))</f>
        <v/>
      </c>
      <c r="BU9" s="155"/>
      <c r="BV9" s="154" t="str">
        <f>IF(SUM(BV7:BW7)&gt;4.5,"Yes",IF(SUM(BV7:BW7)&gt;0,SUM(BV8:BW8)*-1,""))</f>
        <v/>
      </c>
      <c r="BW9" s="155"/>
      <c r="BX9" s="154" t="str">
        <f>IF(SUM(BX8:BY8)&gt;12500,12500-SUM(BX8:BY8),(IF(SUM(BX7:BY7)&gt;4.5,"Yes",IF(SUM(BX7:BY7)&gt;0,SUM(BX8:BY8)*-1,""))))</f>
        <v/>
      </c>
      <c r="BY9" s="155"/>
      <c r="BZ9" s="154" t="str">
        <f>IF(SUM(BZ8:CA8)&gt;12500,12500-SUM(BZ8:CA8),(IF(SUM(BZ7:CA7)&gt;4.5,"Yes",IF(SUM(BZ7:CA7)&gt;0,SUM(BZ8:CA8)*-1,""))))</f>
        <v/>
      </c>
      <c r="CA9" s="155"/>
      <c r="CB9" s="154" t="str">
        <f>IF(SUM(CB7:CC7)&gt;4.5,"Yes",IF(SUM(CB7:CC7)&gt;0,SUM(CB8:CC8)*-1,""))</f>
        <v/>
      </c>
      <c r="CC9" s="155"/>
      <c r="CD9" s="154" t="str">
        <f>IF(SUM(CD8:CE8)&gt;12500,12500-SUM(CD8:CE8),(IF(SUM(CD7:CE7)&gt;4.5,"Yes",IF(SUM(CD7:CE7)&gt;0,SUM(CD8:CE8)*-1,""))))</f>
        <v/>
      </c>
      <c r="CE9" s="155"/>
      <c r="CF9" s="154" t="str">
        <f>IF(SUM(CF8:CG8)&gt;12500,12500-SUM(CF8:CG8),(IF(SUM(CF7:CG7)&gt;4.5,"Yes",IF(SUM(CF7:CG7)&gt;0,SUM(CF8:CG8)*-1,""))))</f>
        <v/>
      </c>
      <c r="CG9" s="155"/>
      <c r="CH9" s="154" t="str">
        <f>IF(SUM(CH7:CI7)&gt;4.5,"Yes",IF(SUM(CH7:CI7)&gt;0,SUM(CH8:CI8)*-1,""))</f>
        <v/>
      </c>
      <c r="CI9" s="155"/>
      <c r="CJ9" s="154" t="str">
        <f>IF(SUM(CJ8:CK8)&gt;12500,12500-SUM(CJ8:CK8),(IF(SUM(CJ7:CK7)&gt;4.5,"Yes",IF(SUM(CJ7:CK7)&gt;0,SUM(CJ8:CK8)*-1,""))))</f>
        <v/>
      </c>
      <c r="CK9" s="155"/>
      <c r="CL9" s="154" t="str">
        <f>IF(SUM(CL8:CM8)&gt;12500,12500-SUM(CL8:CM8),(IF(SUM(CL7:CM7)&gt;4.5,"Yes",IF(SUM(CL7:CM7)&gt;0,SUM(CL8:CM8)*-1,""))))</f>
        <v/>
      </c>
      <c r="CM9" s="155"/>
      <c r="CN9" s="154" t="str">
        <f>IF(SUM(CN7:CO7)&gt;4.5,"Yes",IF(SUM(CN7:CO7)&gt;0,SUM(CN8:CO8)*-1,""))</f>
        <v/>
      </c>
      <c r="CO9" s="155"/>
      <c r="CP9" s="154" t="str">
        <f>IF(SUM(CP8:CQ8)&gt;12500,12500-SUM(CP8:CQ8),(IF(SUM(CP7:CQ7)&gt;4.5,"Yes",IF(SUM(CP7:CQ7)&gt;0,SUM(CP8:CQ8)*-1,""))))</f>
        <v/>
      </c>
      <c r="CQ9" s="155"/>
      <c r="CR9" s="154" t="str">
        <f>IF(SUM(CR8:CS8)&gt;12500,12500-SUM(CR8:CS8),(IF(SUM(CR7:CS7)&gt;4.5,"Yes",IF(SUM(CR7:CS7)&gt;0,SUM(CR8:CS8)*-1,""))))</f>
        <v/>
      </c>
      <c r="CS9" s="155"/>
      <c r="CT9" s="154" t="str">
        <f>IF(SUM(CT7:CU7)&gt;4.5,"Yes",IF(SUM(CT7:CU7)&gt;0,SUM(CT8:CU8)*-1,""))</f>
        <v/>
      </c>
      <c r="CU9" s="155"/>
      <c r="CV9" s="154" t="str">
        <f>IF(SUM(CV8:CW8)&gt;12500,12500-SUM(CV8:CW8),(IF(SUM(CV7:CW7)&gt;4.5,"Yes",IF(SUM(CV7:CW7)&gt;0,SUM(CV8:CW8)*-1,""))))</f>
        <v/>
      </c>
      <c r="CW9" s="155"/>
    </row>
    <row r="10" spans="2:107" s="57" customFormat="1" ht="22.2" customHeight="1" thickBot="1" x14ac:dyDescent="0.35">
      <c r="D10" s="152" t="s">
        <v>26</v>
      </c>
      <c r="E10" s="153"/>
      <c r="F10" s="151"/>
      <c r="G10" s="151"/>
      <c r="H10" s="151"/>
      <c r="I10" s="151"/>
      <c r="J10" s="151">
        <f>(20500-SUM(J8:O8))</f>
        <v>20500</v>
      </c>
      <c r="K10" s="151"/>
      <c r="L10" s="151"/>
      <c r="M10" s="151"/>
      <c r="N10" s="151"/>
      <c r="O10" s="151"/>
      <c r="P10" s="151">
        <f>(20500-SUM(P8:U8))</f>
        <v>20500</v>
      </c>
      <c r="Q10" s="151"/>
      <c r="R10" s="151"/>
      <c r="S10" s="151"/>
      <c r="T10" s="151"/>
      <c r="U10" s="151"/>
      <c r="V10" s="151">
        <f>(20500-SUM(V8:AA8))</f>
        <v>20500</v>
      </c>
      <c r="W10" s="151"/>
      <c r="X10" s="151"/>
      <c r="Y10" s="151"/>
      <c r="Z10" s="151"/>
      <c r="AA10" s="151"/>
      <c r="AB10" s="151">
        <f>(20500-SUM(AB8:AG8))</f>
        <v>20500</v>
      </c>
      <c r="AC10" s="151"/>
      <c r="AD10" s="151"/>
      <c r="AE10" s="151"/>
      <c r="AF10" s="151"/>
      <c r="AG10" s="151"/>
      <c r="AH10" s="151">
        <f>(20500-SUM(AH8:AM8))</f>
        <v>20500</v>
      </c>
      <c r="AI10" s="151"/>
      <c r="AJ10" s="151"/>
      <c r="AK10" s="151"/>
      <c r="AL10" s="151"/>
      <c r="AM10" s="151"/>
      <c r="AN10" s="151">
        <f>(20500-SUM(AN8:AS8))</f>
        <v>20500</v>
      </c>
      <c r="AO10" s="151"/>
      <c r="AP10" s="151"/>
      <c r="AQ10" s="151"/>
      <c r="AR10" s="151"/>
      <c r="AS10" s="151"/>
      <c r="AT10" s="151">
        <f>(20500-SUM(AT8:AY8))</f>
        <v>20500</v>
      </c>
      <c r="AU10" s="151"/>
      <c r="AV10" s="151"/>
      <c r="AW10" s="151"/>
      <c r="AX10" s="151"/>
      <c r="AY10" s="151"/>
      <c r="AZ10" s="151">
        <f>(20500-SUM(AZ8:BE8))</f>
        <v>20500</v>
      </c>
      <c r="BA10" s="151"/>
      <c r="BB10" s="151"/>
      <c r="BC10" s="151"/>
      <c r="BD10" s="151"/>
      <c r="BE10" s="151"/>
      <c r="BF10" s="151">
        <f>(20500-SUM(BF8:BK8))</f>
        <v>20500</v>
      </c>
      <c r="BG10" s="151"/>
      <c r="BH10" s="151"/>
      <c r="BI10" s="151"/>
      <c r="BJ10" s="151"/>
      <c r="BK10" s="151"/>
      <c r="BL10" s="151">
        <f>(20500-SUM(BL8:BQ8))</f>
        <v>17312.5</v>
      </c>
      <c r="BM10" s="151"/>
      <c r="BN10" s="151"/>
      <c r="BO10" s="151"/>
      <c r="BP10" s="151"/>
      <c r="BQ10" s="151"/>
      <c r="BR10" s="151">
        <f>(20500-SUM(BR8:BW8))</f>
        <v>20500</v>
      </c>
      <c r="BS10" s="151"/>
      <c r="BT10" s="151"/>
      <c r="BU10" s="151"/>
      <c r="BV10" s="151"/>
      <c r="BW10" s="151"/>
      <c r="BX10" s="151">
        <f>(20500-SUM(BX8:CC8))</f>
        <v>20500</v>
      </c>
      <c r="BY10" s="151"/>
      <c r="BZ10" s="151"/>
      <c r="CA10" s="151"/>
      <c r="CB10" s="151"/>
      <c r="CC10" s="151"/>
      <c r="CD10" s="151">
        <f>(20500-SUM(CD8:CI8))</f>
        <v>20500</v>
      </c>
      <c r="CE10" s="151"/>
      <c r="CF10" s="151"/>
      <c r="CG10" s="151"/>
      <c r="CH10" s="151"/>
      <c r="CI10" s="151"/>
      <c r="CJ10" s="151">
        <f>(20500-SUM(CJ8:CO8))</f>
        <v>20500</v>
      </c>
      <c r="CK10" s="151"/>
      <c r="CL10" s="151"/>
      <c r="CM10" s="151"/>
      <c r="CN10" s="151"/>
      <c r="CO10" s="151"/>
      <c r="CP10" s="151">
        <f>(20500-SUM(CP8:CU8))</f>
        <v>20500</v>
      </c>
      <c r="CQ10" s="151"/>
      <c r="CR10" s="151"/>
      <c r="CS10" s="151"/>
      <c r="CT10" s="151"/>
      <c r="CU10" s="151"/>
      <c r="CX10"/>
      <c r="CY10"/>
      <c r="CZ10"/>
      <c r="DA10"/>
      <c r="DB10"/>
      <c r="DC10"/>
    </row>
    <row r="11" spans="2:107" s="32" customFormat="1" ht="23.4" x14ac:dyDescent="0.45">
      <c r="D11" s="150"/>
      <c r="E11" s="150"/>
      <c r="F11" s="149">
        <f>F1</f>
        <v>2015</v>
      </c>
      <c r="G11" s="149"/>
      <c r="H11" s="149"/>
      <c r="I11" s="149"/>
      <c r="J11" s="149"/>
      <c r="K11" s="149"/>
      <c r="L11" s="149">
        <f t="shared" ref="L11" si="18">L1</f>
        <v>2016</v>
      </c>
      <c r="M11" s="149"/>
      <c r="N11" s="149"/>
      <c r="O11" s="149"/>
      <c r="P11" s="149"/>
      <c r="Q11" s="149"/>
      <c r="R11" s="149">
        <f t="shared" ref="R11" si="19">R1</f>
        <v>2017</v>
      </c>
      <c r="S11" s="149"/>
      <c r="T11" s="149"/>
      <c r="U11" s="149"/>
      <c r="V11" s="149"/>
      <c r="W11" s="149"/>
      <c r="X11" s="149">
        <f t="shared" ref="X11" si="20">X1</f>
        <v>2018</v>
      </c>
      <c r="Y11" s="149"/>
      <c r="Z11" s="149"/>
      <c r="AA11" s="149"/>
      <c r="AB11" s="149"/>
      <c r="AC11" s="149"/>
      <c r="AD11" s="149">
        <f t="shared" ref="AD11" si="21">AD1</f>
        <v>2019</v>
      </c>
      <c r="AE11" s="149"/>
      <c r="AF11" s="149"/>
      <c r="AG11" s="149"/>
      <c r="AH11" s="149"/>
      <c r="AI11" s="149"/>
      <c r="AJ11" s="149">
        <f t="shared" ref="AJ11" si="22">AJ1</f>
        <v>2020</v>
      </c>
      <c r="AK11" s="149"/>
      <c r="AL11" s="149"/>
      <c r="AM11" s="149"/>
      <c r="AN11" s="149"/>
      <c r="AO11" s="149"/>
      <c r="AP11" s="149">
        <f t="shared" ref="AP11" si="23">AP1</f>
        <v>2021</v>
      </c>
      <c r="AQ11" s="149"/>
      <c r="AR11" s="149"/>
      <c r="AS11" s="149"/>
      <c r="AT11" s="149"/>
      <c r="AU11" s="149"/>
      <c r="AV11" s="149">
        <f t="shared" ref="AV11" si="24">AV1</f>
        <v>2022</v>
      </c>
      <c r="AW11" s="149"/>
      <c r="AX11" s="149"/>
      <c r="AY11" s="149"/>
      <c r="AZ11" s="149"/>
      <c r="BA11" s="149"/>
      <c r="BB11" s="149">
        <f t="shared" ref="BB11" si="25">BB1</f>
        <v>2023</v>
      </c>
      <c r="BC11" s="149"/>
      <c r="BD11" s="149"/>
      <c r="BE11" s="149"/>
      <c r="BF11" s="149"/>
      <c r="BG11" s="149"/>
      <c r="BH11" s="149">
        <f t="shared" ref="BH11" si="26">BH1</f>
        <v>2024</v>
      </c>
      <c r="BI11" s="149"/>
      <c r="BJ11" s="149"/>
      <c r="BK11" s="149"/>
      <c r="BL11" s="149"/>
      <c r="BM11" s="149"/>
      <c r="BN11" s="149">
        <f t="shared" ref="BN11" si="27">BN1</f>
        <v>2025</v>
      </c>
      <c r="BO11" s="149"/>
      <c r="BP11" s="149"/>
      <c r="BQ11" s="149"/>
      <c r="BR11" s="149"/>
      <c r="BS11" s="149"/>
      <c r="BT11" s="149">
        <f t="shared" ref="BT11" si="28">BT1</f>
        <v>2026</v>
      </c>
      <c r="BU11" s="149"/>
      <c r="BV11" s="149"/>
      <c r="BW11" s="149"/>
      <c r="BX11" s="149"/>
      <c r="BY11" s="149"/>
      <c r="BZ11" s="149">
        <f t="shared" ref="BZ11" si="29">BZ1</f>
        <v>2027</v>
      </c>
      <c r="CA11" s="149"/>
      <c r="CB11" s="149"/>
      <c r="CC11" s="149"/>
      <c r="CD11" s="149"/>
      <c r="CE11" s="149"/>
      <c r="CF11" s="149">
        <f t="shared" ref="CF11" si="30">CF1</f>
        <v>2028</v>
      </c>
      <c r="CG11" s="149"/>
      <c r="CH11" s="149"/>
      <c r="CI11" s="149"/>
      <c r="CJ11" s="149"/>
      <c r="CK11" s="149"/>
      <c r="CL11" s="149">
        <f t="shared" ref="CL11" si="31">CL1</f>
        <v>2029</v>
      </c>
      <c r="CM11" s="149"/>
      <c r="CN11" s="149"/>
      <c r="CO11" s="149"/>
      <c r="CP11" s="149"/>
      <c r="CQ11" s="149"/>
      <c r="CR11" s="149">
        <f t="shared" ref="CR11" si="32">CR1</f>
        <v>2030</v>
      </c>
      <c r="CS11" s="149"/>
      <c r="CT11" s="149"/>
      <c r="CU11" s="149"/>
      <c r="CV11" s="149"/>
      <c r="CW11" s="149"/>
      <c r="CX11"/>
      <c r="CY11"/>
      <c r="CZ11"/>
      <c r="DA11"/>
      <c r="DB11"/>
      <c r="DC11"/>
    </row>
    <row r="12" spans="2:107" s="1" customFormat="1" ht="15.75" customHeight="1" x14ac:dyDescent="0.3">
      <c r="D12" s="144" t="s">
        <v>82</v>
      </c>
      <c r="E12" s="146" t="s">
        <v>81</v>
      </c>
      <c r="F12" s="7" t="s">
        <v>2</v>
      </c>
      <c r="G12" s="7" t="s">
        <v>3</v>
      </c>
      <c r="H12" s="7" t="s">
        <v>4</v>
      </c>
      <c r="I12" s="7" t="s">
        <v>5</v>
      </c>
      <c r="J12" s="7" t="s">
        <v>1</v>
      </c>
      <c r="K12" s="7" t="s">
        <v>0</v>
      </c>
      <c r="L12" s="7" t="s">
        <v>2</v>
      </c>
      <c r="M12" s="7" t="s">
        <v>3</v>
      </c>
      <c r="N12" s="7" t="s">
        <v>4</v>
      </c>
      <c r="O12" s="7" t="s">
        <v>5</v>
      </c>
      <c r="P12" s="7" t="s">
        <v>1</v>
      </c>
      <c r="Q12" s="7" t="s">
        <v>0</v>
      </c>
      <c r="R12" s="7" t="s">
        <v>2</v>
      </c>
      <c r="S12" s="7" t="s">
        <v>3</v>
      </c>
      <c r="T12" s="7" t="s">
        <v>4</v>
      </c>
      <c r="U12" s="7" t="s">
        <v>5</v>
      </c>
      <c r="V12" s="7" t="s">
        <v>1</v>
      </c>
      <c r="W12" s="7" t="s">
        <v>0</v>
      </c>
      <c r="X12" s="7" t="s">
        <v>2</v>
      </c>
      <c r="Y12" s="7" t="s">
        <v>3</v>
      </c>
      <c r="Z12" s="7" t="s">
        <v>4</v>
      </c>
      <c r="AA12" s="7" t="s">
        <v>5</v>
      </c>
      <c r="AB12" s="7" t="s">
        <v>1</v>
      </c>
      <c r="AC12" s="7" t="s">
        <v>0</v>
      </c>
      <c r="AD12" s="7" t="s">
        <v>2</v>
      </c>
      <c r="AE12" s="7" t="s">
        <v>3</v>
      </c>
      <c r="AF12" s="7" t="s">
        <v>4</v>
      </c>
      <c r="AG12" s="7" t="s">
        <v>5</v>
      </c>
      <c r="AH12" s="7" t="s">
        <v>1</v>
      </c>
      <c r="AI12" s="7" t="s">
        <v>0</v>
      </c>
      <c r="AJ12" s="7" t="s">
        <v>2</v>
      </c>
      <c r="AK12" s="7" t="s">
        <v>3</v>
      </c>
      <c r="AL12" s="7" t="s">
        <v>4</v>
      </c>
      <c r="AM12" s="7" t="s">
        <v>5</v>
      </c>
      <c r="AN12" s="7" t="s">
        <v>1</v>
      </c>
      <c r="AO12" s="7" t="s">
        <v>0</v>
      </c>
      <c r="AP12" s="7" t="s">
        <v>2</v>
      </c>
      <c r="AQ12" s="7" t="s">
        <v>3</v>
      </c>
      <c r="AR12" s="7" t="s">
        <v>4</v>
      </c>
      <c r="AS12" s="7" t="s">
        <v>5</v>
      </c>
      <c r="AT12" s="7" t="s">
        <v>1</v>
      </c>
      <c r="AU12" s="7" t="s">
        <v>0</v>
      </c>
      <c r="AV12" s="7" t="s">
        <v>2</v>
      </c>
      <c r="AW12" s="7" t="s">
        <v>3</v>
      </c>
      <c r="AX12" s="7" t="s">
        <v>4</v>
      </c>
      <c r="AY12" s="7" t="s">
        <v>5</v>
      </c>
      <c r="AZ12" s="7" t="s">
        <v>1</v>
      </c>
      <c r="BA12" s="7" t="s">
        <v>0</v>
      </c>
      <c r="BB12" s="7" t="s">
        <v>2</v>
      </c>
      <c r="BC12" s="7" t="s">
        <v>3</v>
      </c>
      <c r="BD12" s="7" t="s">
        <v>4</v>
      </c>
      <c r="BE12" s="7" t="s">
        <v>5</v>
      </c>
      <c r="BF12" s="7" t="s">
        <v>1</v>
      </c>
      <c r="BG12" s="7" t="s">
        <v>0</v>
      </c>
      <c r="BH12" s="7" t="s">
        <v>2</v>
      </c>
      <c r="BI12" s="7" t="s">
        <v>3</v>
      </c>
      <c r="BJ12" s="7" t="s">
        <v>4</v>
      </c>
      <c r="BK12" s="7" t="s">
        <v>5</v>
      </c>
      <c r="BL12" s="7" t="s">
        <v>1</v>
      </c>
      <c r="BM12" s="58" t="s">
        <v>0</v>
      </c>
      <c r="BN12" s="7" t="s">
        <v>2</v>
      </c>
      <c r="BO12" s="7" t="s">
        <v>3</v>
      </c>
      <c r="BP12" s="7" t="s">
        <v>4</v>
      </c>
      <c r="BQ12" s="7" t="s">
        <v>5</v>
      </c>
      <c r="BR12" s="7" t="s">
        <v>1</v>
      </c>
      <c r="BS12" s="7" t="s">
        <v>0</v>
      </c>
      <c r="BT12" s="7" t="s">
        <v>2</v>
      </c>
      <c r="BU12" s="7" t="s">
        <v>3</v>
      </c>
      <c r="BV12" s="7" t="s">
        <v>4</v>
      </c>
      <c r="BW12" s="7" t="s">
        <v>5</v>
      </c>
      <c r="BX12" s="7" t="s">
        <v>1</v>
      </c>
      <c r="BY12" s="58" t="s">
        <v>0</v>
      </c>
      <c r="BZ12" s="7" t="s">
        <v>2</v>
      </c>
      <c r="CA12" s="7" t="s">
        <v>3</v>
      </c>
      <c r="CB12" s="7" t="s">
        <v>4</v>
      </c>
      <c r="CC12" s="7" t="s">
        <v>5</v>
      </c>
      <c r="CD12" s="7" t="s">
        <v>1</v>
      </c>
      <c r="CE12" s="7" t="s">
        <v>0</v>
      </c>
      <c r="CF12" s="7" t="s">
        <v>2</v>
      </c>
      <c r="CG12" s="7" t="s">
        <v>3</v>
      </c>
      <c r="CH12" s="7" t="s">
        <v>4</v>
      </c>
      <c r="CI12" s="7" t="s">
        <v>5</v>
      </c>
      <c r="CJ12" s="7" t="s">
        <v>1</v>
      </c>
      <c r="CK12" s="58" t="s">
        <v>0</v>
      </c>
      <c r="CL12" s="7" t="s">
        <v>2</v>
      </c>
      <c r="CM12" s="7" t="s">
        <v>3</v>
      </c>
      <c r="CN12" s="7" t="s">
        <v>4</v>
      </c>
      <c r="CO12" s="7" t="s">
        <v>5</v>
      </c>
      <c r="CP12" s="7" t="s">
        <v>1</v>
      </c>
      <c r="CQ12" s="7" t="s">
        <v>0</v>
      </c>
      <c r="CR12" s="7" t="s">
        <v>2</v>
      </c>
      <c r="CS12" s="7" t="s">
        <v>3</v>
      </c>
      <c r="CT12" s="7" t="s">
        <v>4</v>
      </c>
      <c r="CU12" s="7" t="s">
        <v>5</v>
      </c>
      <c r="CV12" s="7" t="s">
        <v>1</v>
      </c>
      <c r="CW12" s="7" t="s">
        <v>0</v>
      </c>
      <c r="CX12"/>
      <c r="CY12"/>
      <c r="CZ12"/>
      <c r="DA12"/>
      <c r="DB12"/>
      <c r="DC12"/>
    </row>
    <row r="13" spans="2:107" s="1" customFormat="1" ht="15.6" x14ac:dyDescent="0.3">
      <c r="D13" s="145"/>
      <c r="E13" s="147"/>
      <c r="F13" s="142" t="s">
        <v>42</v>
      </c>
      <c r="G13" s="143"/>
      <c r="H13" s="132" t="s">
        <v>43</v>
      </c>
      <c r="I13" s="133"/>
      <c r="J13" s="134" t="s">
        <v>44</v>
      </c>
      <c r="K13" s="135"/>
      <c r="L13" s="142" t="s">
        <v>42</v>
      </c>
      <c r="M13" s="143"/>
      <c r="N13" s="132" t="s">
        <v>43</v>
      </c>
      <c r="O13" s="133"/>
      <c r="P13" s="134" t="s">
        <v>44</v>
      </c>
      <c r="Q13" s="135"/>
      <c r="R13" s="142" t="s">
        <v>42</v>
      </c>
      <c r="S13" s="143"/>
      <c r="T13" s="132" t="s">
        <v>43</v>
      </c>
      <c r="U13" s="133"/>
      <c r="V13" s="134" t="s">
        <v>44</v>
      </c>
      <c r="W13" s="135"/>
      <c r="X13" s="142" t="s">
        <v>42</v>
      </c>
      <c r="Y13" s="143"/>
      <c r="Z13" s="132" t="s">
        <v>43</v>
      </c>
      <c r="AA13" s="133"/>
      <c r="AB13" s="134" t="s">
        <v>44</v>
      </c>
      <c r="AC13" s="135"/>
      <c r="AD13" s="142" t="s">
        <v>42</v>
      </c>
      <c r="AE13" s="143"/>
      <c r="AF13" s="132" t="s">
        <v>43</v>
      </c>
      <c r="AG13" s="133"/>
      <c r="AH13" s="134" t="s">
        <v>44</v>
      </c>
      <c r="AI13" s="135"/>
      <c r="AJ13" s="142" t="s">
        <v>42</v>
      </c>
      <c r="AK13" s="143"/>
      <c r="AL13" s="132" t="s">
        <v>43</v>
      </c>
      <c r="AM13" s="133"/>
      <c r="AN13" s="134" t="s">
        <v>44</v>
      </c>
      <c r="AO13" s="135"/>
      <c r="AP13" s="142" t="s">
        <v>42</v>
      </c>
      <c r="AQ13" s="143"/>
      <c r="AR13" s="132" t="s">
        <v>43</v>
      </c>
      <c r="AS13" s="133"/>
      <c r="AT13" s="134" t="s">
        <v>44</v>
      </c>
      <c r="AU13" s="135"/>
      <c r="AV13" s="142" t="s">
        <v>42</v>
      </c>
      <c r="AW13" s="143"/>
      <c r="AX13" s="132" t="s">
        <v>43</v>
      </c>
      <c r="AY13" s="133"/>
      <c r="AZ13" s="134" t="s">
        <v>44</v>
      </c>
      <c r="BA13" s="135"/>
      <c r="BB13" s="142" t="s">
        <v>42</v>
      </c>
      <c r="BC13" s="143"/>
      <c r="BD13" s="132" t="s">
        <v>43</v>
      </c>
      <c r="BE13" s="133"/>
      <c r="BF13" s="134" t="s">
        <v>44</v>
      </c>
      <c r="BG13" s="135"/>
      <c r="BH13" s="142" t="s">
        <v>42</v>
      </c>
      <c r="BI13" s="143"/>
      <c r="BJ13" s="132" t="s">
        <v>43</v>
      </c>
      <c r="BK13" s="133"/>
      <c r="BL13" s="134" t="s">
        <v>44</v>
      </c>
      <c r="BM13" s="135"/>
      <c r="BN13" s="142" t="s">
        <v>42</v>
      </c>
      <c r="BO13" s="143"/>
      <c r="BP13" s="132" t="s">
        <v>43</v>
      </c>
      <c r="BQ13" s="133"/>
      <c r="BR13" s="134" t="s">
        <v>44</v>
      </c>
      <c r="BS13" s="135"/>
      <c r="BT13" s="142" t="s">
        <v>42</v>
      </c>
      <c r="BU13" s="143"/>
      <c r="BV13" s="132" t="s">
        <v>43</v>
      </c>
      <c r="BW13" s="133"/>
      <c r="BX13" s="134" t="s">
        <v>44</v>
      </c>
      <c r="BY13" s="135"/>
      <c r="BZ13" s="142" t="s">
        <v>42</v>
      </c>
      <c r="CA13" s="143"/>
      <c r="CB13" s="132" t="s">
        <v>43</v>
      </c>
      <c r="CC13" s="133"/>
      <c r="CD13" s="134" t="s">
        <v>44</v>
      </c>
      <c r="CE13" s="135"/>
      <c r="CF13" s="142" t="s">
        <v>42</v>
      </c>
      <c r="CG13" s="143"/>
      <c r="CH13" s="132" t="s">
        <v>43</v>
      </c>
      <c r="CI13" s="133"/>
      <c r="CJ13" s="134" t="s">
        <v>44</v>
      </c>
      <c r="CK13" s="135"/>
      <c r="CL13" s="142" t="s">
        <v>42</v>
      </c>
      <c r="CM13" s="143"/>
      <c r="CN13" s="132" t="s">
        <v>43</v>
      </c>
      <c r="CO13" s="133"/>
      <c r="CP13" s="134" t="s">
        <v>44</v>
      </c>
      <c r="CQ13" s="135"/>
      <c r="CR13" s="142" t="s">
        <v>42</v>
      </c>
      <c r="CS13" s="143"/>
      <c r="CT13" s="132" t="s">
        <v>43</v>
      </c>
      <c r="CU13" s="133"/>
      <c r="CV13" s="134" t="s">
        <v>44</v>
      </c>
      <c r="CW13" s="135"/>
      <c r="CX13"/>
      <c r="CY13"/>
      <c r="CZ13"/>
      <c r="DA13"/>
      <c r="DB13"/>
      <c r="DC13"/>
    </row>
    <row r="14" spans="2:107" s="1" customFormat="1" ht="15.6" x14ac:dyDescent="0.3">
      <c r="D14" s="145"/>
      <c r="E14" s="148"/>
      <c r="F14" s="24" t="s">
        <v>7</v>
      </c>
      <c r="G14" s="24" t="s">
        <v>8</v>
      </c>
      <c r="H14" s="25" t="s">
        <v>9</v>
      </c>
      <c r="I14" s="25" t="s">
        <v>10</v>
      </c>
      <c r="J14" s="26" t="s">
        <v>11</v>
      </c>
      <c r="K14" s="26" t="s">
        <v>6</v>
      </c>
      <c r="L14" s="24" t="s">
        <v>7</v>
      </c>
      <c r="M14" s="24" t="s">
        <v>8</v>
      </c>
      <c r="N14" s="25" t="s">
        <v>9</v>
      </c>
      <c r="O14" s="25" t="s">
        <v>10</v>
      </c>
      <c r="P14" s="26" t="s">
        <v>11</v>
      </c>
      <c r="Q14" s="26" t="s">
        <v>6</v>
      </c>
      <c r="R14" s="24" t="s">
        <v>7</v>
      </c>
      <c r="S14" s="24" t="s">
        <v>8</v>
      </c>
      <c r="T14" s="25" t="s">
        <v>9</v>
      </c>
      <c r="U14" s="25" t="s">
        <v>10</v>
      </c>
      <c r="V14" s="26" t="s">
        <v>11</v>
      </c>
      <c r="W14" s="26" t="s">
        <v>6</v>
      </c>
      <c r="X14" s="24" t="s">
        <v>7</v>
      </c>
      <c r="Y14" s="24" t="s">
        <v>8</v>
      </c>
      <c r="Z14" s="25" t="s">
        <v>9</v>
      </c>
      <c r="AA14" s="25" t="s">
        <v>10</v>
      </c>
      <c r="AB14" s="26" t="s">
        <v>11</v>
      </c>
      <c r="AC14" s="26" t="s">
        <v>6</v>
      </c>
      <c r="AD14" s="24" t="s">
        <v>7</v>
      </c>
      <c r="AE14" s="24" t="s">
        <v>8</v>
      </c>
      <c r="AF14" s="25" t="s">
        <v>9</v>
      </c>
      <c r="AG14" s="25" t="s">
        <v>10</v>
      </c>
      <c r="AH14" s="26" t="s">
        <v>11</v>
      </c>
      <c r="AI14" s="26" t="s">
        <v>6</v>
      </c>
      <c r="AJ14" s="24" t="s">
        <v>7</v>
      </c>
      <c r="AK14" s="24" t="s">
        <v>8</v>
      </c>
      <c r="AL14" s="25" t="s">
        <v>9</v>
      </c>
      <c r="AM14" s="25" t="s">
        <v>10</v>
      </c>
      <c r="AN14" s="26" t="s">
        <v>11</v>
      </c>
      <c r="AO14" s="26" t="s">
        <v>6</v>
      </c>
      <c r="AP14" s="24" t="s">
        <v>7</v>
      </c>
      <c r="AQ14" s="24" t="s">
        <v>8</v>
      </c>
      <c r="AR14" s="25" t="s">
        <v>9</v>
      </c>
      <c r="AS14" s="25" t="s">
        <v>10</v>
      </c>
      <c r="AT14" s="26" t="s">
        <v>11</v>
      </c>
      <c r="AU14" s="26" t="s">
        <v>6</v>
      </c>
      <c r="AV14" s="24" t="s">
        <v>7</v>
      </c>
      <c r="AW14" s="24" t="s">
        <v>8</v>
      </c>
      <c r="AX14" s="25" t="s">
        <v>9</v>
      </c>
      <c r="AY14" s="25" t="s">
        <v>10</v>
      </c>
      <c r="AZ14" s="26" t="s">
        <v>11</v>
      </c>
      <c r="BA14" s="26" t="s">
        <v>6</v>
      </c>
      <c r="BB14" s="24" t="s">
        <v>7</v>
      </c>
      <c r="BC14" s="24" t="s">
        <v>8</v>
      </c>
      <c r="BD14" s="25" t="s">
        <v>9</v>
      </c>
      <c r="BE14" s="25" t="s">
        <v>10</v>
      </c>
      <c r="BF14" s="26" t="s">
        <v>11</v>
      </c>
      <c r="BG14" s="26" t="s">
        <v>6</v>
      </c>
      <c r="BH14" s="24" t="s">
        <v>7</v>
      </c>
      <c r="BI14" s="24" t="s">
        <v>8</v>
      </c>
      <c r="BJ14" s="25" t="s">
        <v>9</v>
      </c>
      <c r="BK14" s="25" t="s">
        <v>10</v>
      </c>
      <c r="BL14" s="26" t="s">
        <v>11</v>
      </c>
      <c r="BM14" s="59" t="s">
        <v>6</v>
      </c>
      <c r="BN14" s="24" t="s">
        <v>7</v>
      </c>
      <c r="BO14" s="24" t="s">
        <v>8</v>
      </c>
      <c r="BP14" s="25" t="s">
        <v>9</v>
      </c>
      <c r="BQ14" s="25" t="s">
        <v>10</v>
      </c>
      <c r="BR14" s="26" t="s">
        <v>11</v>
      </c>
      <c r="BS14" s="26" t="s">
        <v>6</v>
      </c>
      <c r="BT14" s="24" t="s">
        <v>7</v>
      </c>
      <c r="BU14" s="24" t="s">
        <v>8</v>
      </c>
      <c r="BV14" s="25" t="s">
        <v>9</v>
      </c>
      <c r="BW14" s="25" t="s">
        <v>10</v>
      </c>
      <c r="BX14" s="26" t="s">
        <v>11</v>
      </c>
      <c r="BY14" s="59" t="s">
        <v>6</v>
      </c>
      <c r="BZ14" s="24" t="s">
        <v>7</v>
      </c>
      <c r="CA14" s="24" t="s">
        <v>8</v>
      </c>
      <c r="CB14" s="25" t="s">
        <v>9</v>
      </c>
      <c r="CC14" s="25" t="s">
        <v>10</v>
      </c>
      <c r="CD14" s="26" t="s">
        <v>11</v>
      </c>
      <c r="CE14" s="26" t="s">
        <v>6</v>
      </c>
      <c r="CF14" s="24" t="s">
        <v>7</v>
      </c>
      <c r="CG14" s="24" t="s">
        <v>8</v>
      </c>
      <c r="CH14" s="25" t="s">
        <v>9</v>
      </c>
      <c r="CI14" s="25" t="s">
        <v>10</v>
      </c>
      <c r="CJ14" s="26" t="s">
        <v>11</v>
      </c>
      <c r="CK14" s="59" t="s">
        <v>6</v>
      </c>
      <c r="CL14" s="24" t="s">
        <v>7</v>
      </c>
      <c r="CM14" s="24" t="s">
        <v>8</v>
      </c>
      <c r="CN14" s="25" t="s">
        <v>9</v>
      </c>
      <c r="CO14" s="25" t="s">
        <v>10</v>
      </c>
      <c r="CP14" s="26" t="s">
        <v>11</v>
      </c>
      <c r="CQ14" s="26" t="s">
        <v>6</v>
      </c>
      <c r="CR14" s="24" t="s">
        <v>7</v>
      </c>
      <c r="CS14" s="24" t="s">
        <v>8</v>
      </c>
      <c r="CT14" s="25" t="s">
        <v>9</v>
      </c>
      <c r="CU14" s="25" t="s">
        <v>10</v>
      </c>
      <c r="CV14" s="26" t="s">
        <v>11</v>
      </c>
      <c r="CW14" s="26" t="s">
        <v>6</v>
      </c>
      <c r="CX14"/>
      <c r="CY14"/>
      <c r="CZ14"/>
      <c r="DA14"/>
      <c r="DB14"/>
      <c r="DC14"/>
    </row>
    <row r="15" spans="2:107" s="4" customFormat="1" ht="44.1" customHeight="1" x14ac:dyDescent="0.3">
      <c r="B15" s="136" t="s">
        <v>69</v>
      </c>
      <c r="C15" s="137"/>
      <c r="D15" s="10">
        <v>1</v>
      </c>
      <c r="E15" s="33" t="s">
        <v>53</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v>1</v>
      </c>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c r="CY15"/>
      <c r="CZ15"/>
      <c r="DA15"/>
      <c r="DB15"/>
      <c r="DC15"/>
    </row>
    <row r="16" spans="2:107" s="4" customFormat="1" ht="44.1" customHeight="1" x14ac:dyDescent="0.3">
      <c r="B16" s="136"/>
      <c r="C16" s="137"/>
      <c r="D16" s="10">
        <v>4</v>
      </c>
      <c r="E16" s="33" t="s">
        <v>45</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v>1</v>
      </c>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c r="CY16"/>
      <c r="CZ16"/>
      <c r="DA16"/>
      <c r="DB16"/>
      <c r="DC16"/>
    </row>
    <row r="17" spans="2:107" s="5" customFormat="1" ht="44.1" customHeight="1" x14ac:dyDescent="0.3">
      <c r="B17" s="136"/>
      <c r="C17" s="137"/>
      <c r="D17" s="11">
        <v>4</v>
      </c>
      <c r="E17" s="33" t="s">
        <v>67</v>
      </c>
      <c r="F17" s="3"/>
      <c r="G17" s="3"/>
      <c r="H17" s="61"/>
      <c r="I17" s="2"/>
      <c r="J17" s="2"/>
      <c r="K17" s="3"/>
      <c r="L17" s="3"/>
      <c r="M17" s="61"/>
      <c r="N17" s="2"/>
      <c r="O17" s="2"/>
      <c r="P17" s="3"/>
      <c r="Q17" s="3"/>
      <c r="R17" s="61"/>
      <c r="S17" s="2"/>
      <c r="T17" s="2"/>
      <c r="U17" s="3"/>
      <c r="V17" s="3"/>
      <c r="W17" s="61"/>
      <c r="X17" s="2"/>
      <c r="Y17" s="2"/>
      <c r="Z17" s="3"/>
      <c r="AA17" s="3"/>
      <c r="AB17" s="61"/>
      <c r="AC17" s="2"/>
      <c r="AD17" s="2"/>
      <c r="AE17" s="3"/>
      <c r="AF17" s="3"/>
      <c r="AG17" s="60"/>
      <c r="AH17" s="3"/>
      <c r="AI17" s="6"/>
      <c r="AJ17" s="2"/>
      <c r="AK17" s="2"/>
      <c r="AL17" s="60"/>
      <c r="AM17" s="3"/>
      <c r="AN17" s="3"/>
      <c r="AO17" s="3"/>
      <c r="AP17" s="3"/>
      <c r="AQ17" s="60"/>
      <c r="AR17" s="3"/>
      <c r="AS17" s="62"/>
      <c r="AT17" s="2"/>
      <c r="AU17" s="2"/>
      <c r="AV17" s="60"/>
      <c r="AW17" s="3"/>
      <c r="AX17" s="62"/>
      <c r="AY17" s="2"/>
      <c r="AZ17" s="2"/>
      <c r="BA17" s="60"/>
      <c r="BB17" s="3"/>
      <c r="BC17" s="62"/>
      <c r="BD17" s="2"/>
      <c r="BE17" s="2"/>
      <c r="BF17" s="60"/>
      <c r="BG17" s="3"/>
      <c r="BH17" s="62"/>
      <c r="BI17" s="2"/>
      <c r="BJ17" s="2"/>
      <c r="BK17" s="60"/>
      <c r="BL17" s="3"/>
      <c r="BM17" s="62"/>
      <c r="BN17" s="2"/>
      <c r="BO17" s="2"/>
      <c r="BP17" s="60"/>
      <c r="BQ17" s="3"/>
      <c r="BR17" s="62"/>
      <c r="BS17" s="2"/>
      <c r="BT17" s="2"/>
      <c r="BU17" s="60"/>
      <c r="BV17" s="3"/>
      <c r="BW17" s="62"/>
      <c r="BX17" s="2"/>
      <c r="BY17" s="2"/>
      <c r="BZ17" s="60"/>
      <c r="CA17" s="3"/>
      <c r="CB17" s="62"/>
      <c r="CC17" s="2"/>
      <c r="CD17" s="2"/>
      <c r="CE17" s="60"/>
      <c r="CF17" s="3"/>
      <c r="CG17" s="62"/>
      <c r="CH17" s="2"/>
      <c r="CI17" s="2"/>
      <c r="CJ17" s="60"/>
      <c r="CK17" s="3"/>
      <c r="CL17" s="62"/>
      <c r="CM17" s="2"/>
      <c r="CN17" s="2"/>
      <c r="CO17" s="60"/>
      <c r="CP17" s="3"/>
      <c r="CQ17" s="62"/>
      <c r="CR17" s="2"/>
      <c r="CS17" s="2"/>
      <c r="CT17" s="60"/>
      <c r="CU17" s="3"/>
      <c r="CV17" s="62"/>
      <c r="CW17" s="2"/>
      <c r="CX17"/>
      <c r="CY17"/>
      <c r="CZ17"/>
      <c r="DA17"/>
      <c r="DB17"/>
      <c r="DC17"/>
    </row>
    <row r="18" spans="2:107" s="4" customFormat="1" ht="44.1" customHeight="1" x14ac:dyDescent="0.3">
      <c r="B18" s="136"/>
      <c r="C18" s="137"/>
      <c r="D18" s="10">
        <v>4</v>
      </c>
      <c r="E18" s="33" t="s">
        <v>54</v>
      </c>
      <c r="F18" s="2"/>
      <c r="G18" s="3"/>
      <c r="H18" s="3"/>
      <c r="I18" s="60"/>
      <c r="J18" s="3"/>
      <c r="K18" s="2"/>
      <c r="L18" s="3"/>
      <c r="M18" s="3"/>
      <c r="N18" s="60"/>
      <c r="O18" s="3"/>
      <c r="P18" s="2"/>
      <c r="Q18" s="3"/>
      <c r="R18" s="3"/>
      <c r="S18" s="60"/>
      <c r="T18" s="3"/>
      <c r="U18" s="2"/>
      <c r="V18" s="3"/>
      <c r="W18" s="3"/>
      <c r="X18" s="60"/>
      <c r="Y18" s="3"/>
      <c r="Z18" s="2"/>
      <c r="AA18" s="3"/>
      <c r="AB18" s="3"/>
      <c r="AC18" s="60"/>
      <c r="AD18" s="3"/>
      <c r="AE18" s="2"/>
      <c r="AF18" s="3"/>
      <c r="AG18" s="3"/>
      <c r="AH18" s="60"/>
      <c r="AI18" s="3"/>
      <c r="AJ18" s="6"/>
      <c r="AK18" s="3"/>
      <c r="AL18" s="3"/>
      <c r="AM18" s="60"/>
      <c r="AN18" s="3"/>
      <c r="AO18" s="62"/>
      <c r="AP18" s="3"/>
      <c r="AQ18" s="3"/>
      <c r="AR18" s="60"/>
      <c r="AS18" s="14"/>
      <c r="AT18" s="62"/>
      <c r="AU18" s="3"/>
      <c r="AV18" s="3"/>
      <c r="AW18" s="60"/>
      <c r="AX18" s="3"/>
      <c r="AY18" s="62"/>
      <c r="AZ18" s="3"/>
      <c r="BA18" s="3"/>
      <c r="BB18" s="60"/>
      <c r="BC18" s="3"/>
      <c r="BD18" s="62"/>
      <c r="BE18" s="3"/>
      <c r="BF18" s="3"/>
      <c r="BG18" s="60"/>
      <c r="BH18" s="3"/>
      <c r="BI18" s="62"/>
      <c r="BJ18" s="3"/>
      <c r="BK18" s="3"/>
      <c r="BL18" s="60"/>
      <c r="BM18" s="3"/>
      <c r="BN18" s="62"/>
      <c r="BO18" s="3"/>
      <c r="BP18" s="3"/>
      <c r="BQ18" s="60"/>
      <c r="BR18" s="3"/>
      <c r="BS18" s="62"/>
      <c r="BT18" s="3"/>
      <c r="BU18" s="3"/>
      <c r="BV18" s="60"/>
      <c r="BW18" s="3"/>
      <c r="BX18" s="62"/>
      <c r="BY18" s="3"/>
      <c r="BZ18" s="3"/>
      <c r="CA18" s="60"/>
      <c r="CB18" s="3"/>
      <c r="CC18" s="62"/>
      <c r="CD18" s="3"/>
      <c r="CE18" s="3"/>
      <c r="CF18" s="60"/>
      <c r="CG18" s="3"/>
      <c r="CH18" s="62"/>
      <c r="CI18" s="3"/>
      <c r="CJ18" s="3"/>
      <c r="CK18" s="60"/>
      <c r="CL18" s="3"/>
      <c r="CM18" s="62"/>
      <c r="CN18" s="3"/>
      <c r="CO18" s="3"/>
      <c r="CP18" s="60"/>
      <c r="CQ18" s="3"/>
      <c r="CR18" s="62"/>
      <c r="CS18" s="3"/>
      <c r="CT18" s="3"/>
      <c r="CU18" s="60"/>
      <c r="CV18" s="3"/>
      <c r="CW18" s="62"/>
      <c r="CX18"/>
      <c r="CY18"/>
      <c r="CZ18"/>
      <c r="DA18"/>
      <c r="DB18"/>
      <c r="DC18"/>
    </row>
    <row r="19" spans="2:107" s="4" customFormat="1" ht="44.1" customHeight="1" x14ac:dyDescent="0.3">
      <c r="B19" s="136"/>
      <c r="C19" s="137"/>
      <c r="D19" s="10">
        <v>4</v>
      </c>
      <c r="E19" s="33" t="s">
        <v>55</v>
      </c>
      <c r="F19" s="2"/>
      <c r="G19" s="3"/>
      <c r="H19" s="3"/>
      <c r="I19" s="60"/>
      <c r="J19" s="3"/>
      <c r="K19" s="2"/>
      <c r="L19" s="3"/>
      <c r="M19" s="3"/>
      <c r="N19" s="60"/>
      <c r="O19" s="3"/>
      <c r="P19" s="2"/>
      <c r="Q19" s="3"/>
      <c r="R19" s="3"/>
      <c r="S19" s="60"/>
      <c r="T19" s="3"/>
      <c r="U19" s="2"/>
      <c r="V19" s="3"/>
      <c r="W19" s="3"/>
      <c r="X19" s="60"/>
      <c r="Y19" s="3"/>
      <c r="Z19" s="2"/>
      <c r="AA19" s="3"/>
      <c r="AB19" s="3"/>
      <c r="AC19" s="60"/>
      <c r="AD19" s="3"/>
      <c r="AE19" s="2"/>
      <c r="AF19" s="3"/>
      <c r="AG19" s="3"/>
      <c r="AH19" s="60"/>
      <c r="AI19" s="3"/>
      <c r="AJ19" s="6"/>
      <c r="AK19" s="3"/>
      <c r="AL19" s="3"/>
      <c r="AM19" s="60"/>
      <c r="AN19" s="3"/>
      <c r="AO19" s="6"/>
      <c r="AP19" s="3"/>
      <c r="AQ19" s="3"/>
      <c r="AR19" s="60"/>
      <c r="AS19" s="14"/>
      <c r="AT19" s="62"/>
      <c r="AU19" s="3"/>
      <c r="AV19" s="3"/>
      <c r="AW19" s="60"/>
      <c r="AX19" s="3"/>
      <c r="AY19" s="62"/>
      <c r="AZ19" s="3"/>
      <c r="BA19" s="3"/>
      <c r="BB19" s="60"/>
      <c r="BC19" s="3"/>
      <c r="BD19" s="62"/>
      <c r="BE19" s="3"/>
      <c r="BF19" s="3"/>
      <c r="BG19" s="60"/>
      <c r="BH19" s="3"/>
      <c r="BI19" s="62"/>
      <c r="BJ19" s="3"/>
      <c r="BK19" s="3"/>
      <c r="BL19" s="60"/>
      <c r="BM19" s="3"/>
      <c r="BN19" s="62"/>
      <c r="BO19" s="3"/>
      <c r="BP19" s="3"/>
      <c r="BQ19" s="60"/>
      <c r="BR19" s="3"/>
      <c r="BS19" s="62"/>
      <c r="BT19" s="3"/>
      <c r="BU19" s="3"/>
      <c r="BV19" s="60"/>
      <c r="BW19" s="3"/>
      <c r="BX19" s="62"/>
      <c r="BY19" s="3"/>
      <c r="BZ19" s="3"/>
      <c r="CA19" s="60"/>
      <c r="CB19" s="3"/>
      <c r="CC19" s="62"/>
      <c r="CD19" s="3"/>
      <c r="CE19" s="3"/>
      <c r="CF19" s="60"/>
      <c r="CG19" s="3"/>
      <c r="CH19" s="62"/>
      <c r="CI19" s="3"/>
      <c r="CJ19" s="3"/>
      <c r="CK19" s="60"/>
      <c r="CL19" s="3"/>
      <c r="CM19" s="62"/>
      <c r="CN19" s="3"/>
      <c r="CO19" s="3"/>
      <c r="CP19" s="60"/>
      <c r="CQ19" s="3"/>
      <c r="CR19" s="62"/>
      <c r="CS19" s="3"/>
      <c r="CT19" s="3"/>
      <c r="CU19" s="60"/>
      <c r="CV19" s="3"/>
      <c r="CW19" s="62"/>
      <c r="CX19"/>
      <c r="CY19"/>
      <c r="CZ19"/>
      <c r="DA19"/>
      <c r="DB19"/>
      <c r="DC19"/>
    </row>
    <row r="20" spans="2:107" s="4" customFormat="1" ht="44.1" customHeight="1" x14ac:dyDescent="0.3">
      <c r="B20" s="136"/>
      <c r="C20" s="137"/>
      <c r="D20" s="10">
        <v>4</v>
      </c>
      <c r="E20" s="33" t="s">
        <v>56</v>
      </c>
      <c r="F20" s="3"/>
      <c r="G20" s="3"/>
      <c r="H20" s="3"/>
      <c r="I20" s="3"/>
      <c r="J20" s="60"/>
      <c r="K20" s="3"/>
      <c r="L20" s="3"/>
      <c r="M20" s="3"/>
      <c r="N20" s="3"/>
      <c r="O20" s="60"/>
      <c r="P20" s="3"/>
      <c r="Q20" s="3"/>
      <c r="R20" s="3"/>
      <c r="S20" s="3"/>
      <c r="T20" s="60"/>
      <c r="U20" s="3"/>
      <c r="V20" s="3"/>
      <c r="W20" s="3"/>
      <c r="X20" s="3"/>
      <c r="Y20" s="60"/>
      <c r="Z20" s="3"/>
      <c r="AA20" s="3"/>
      <c r="AB20" s="3"/>
      <c r="AC20" s="3"/>
      <c r="AD20" s="60"/>
      <c r="AE20" s="3"/>
      <c r="AF20" s="3"/>
      <c r="AG20" s="3"/>
      <c r="AH20" s="3"/>
      <c r="AI20" s="60"/>
      <c r="AJ20" s="3"/>
      <c r="AK20" s="6"/>
      <c r="AL20" s="3"/>
      <c r="AM20" s="3"/>
      <c r="AN20" s="60"/>
      <c r="AO20" s="3"/>
      <c r="AP20" s="62"/>
      <c r="AQ20" s="3"/>
      <c r="AR20" s="3"/>
      <c r="AS20" s="60"/>
      <c r="AT20" s="3"/>
      <c r="AU20" s="62"/>
      <c r="AV20" s="3"/>
      <c r="AW20" s="3"/>
      <c r="AX20" s="60"/>
      <c r="AY20" s="3"/>
      <c r="AZ20" s="62"/>
      <c r="BA20" s="3"/>
      <c r="BB20" s="3"/>
      <c r="BC20" s="60"/>
      <c r="BD20" s="3"/>
      <c r="BE20" s="62"/>
      <c r="BF20" s="3"/>
      <c r="BG20" s="3"/>
      <c r="BH20" s="60"/>
      <c r="BI20" s="3"/>
      <c r="BJ20" s="62"/>
      <c r="BK20" s="3"/>
      <c r="BL20" s="3"/>
      <c r="BM20" s="60"/>
      <c r="BN20" s="3"/>
      <c r="BO20" s="62"/>
      <c r="BP20" s="3"/>
      <c r="BQ20" s="3"/>
      <c r="BR20" s="60"/>
      <c r="BS20" s="3"/>
      <c r="BT20" s="62"/>
      <c r="BU20" s="3"/>
      <c r="BV20" s="3"/>
      <c r="BW20" s="60"/>
      <c r="BX20" s="3"/>
      <c r="BY20" s="62"/>
      <c r="BZ20" s="3"/>
      <c r="CA20" s="3"/>
      <c r="CB20" s="60"/>
      <c r="CC20" s="3"/>
      <c r="CD20" s="62"/>
      <c r="CE20" s="3"/>
      <c r="CF20" s="3"/>
      <c r="CG20" s="60"/>
      <c r="CH20" s="3"/>
      <c r="CI20" s="62"/>
      <c r="CJ20" s="3"/>
      <c r="CK20" s="3"/>
      <c r="CL20" s="60"/>
      <c r="CM20" s="3"/>
      <c r="CN20" s="62"/>
      <c r="CO20" s="3"/>
      <c r="CP20" s="3"/>
      <c r="CQ20" s="60"/>
      <c r="CR20" s="3"/>
      <c r="CS20" s="62"/>
      <c r="CT20" s="3"/>
      <c r="CU20" s="3"/>
      <c r="CV20" s="60"/>
      <c r="CW20" s="3"/>
      <c r="CX20"/>
      <c r="CY20"/>
      <c r="CZ20"/>
      <c r="DA20"/>
      <c r="DB20"/>
      <c r="DC20"/>
    </row>
    <row r="21" spans="2:107" s="5" customFormat="1" ht="44.1" customHeight="1" x14ac:dyDescent="0.3">
      <c r="B21" s="136"/>
      <c r="C21" s="137"/>
      <c r="D21" s="11">
        <v>4</v>
      </c>
      <c r="E21" s="33" t="s">
        <v>57</v>
      </c>
      <c r="F21" s="61"/>
      <c r="G21" s="3"/>
      <c r="H21" s="6"/>
      <c r="I21" s="3"/>
      <c r="J21" s="3"/>
      <c r="K21" s="61"/>
      <c r="L21" s="3"/>
      <c r="M21" s="6"/>
      <c r="N21" s="3"/>
      <c r="O21" s="3"/>
      <c r="P21" s="61"/>
      <c r="Q21" s="3"/>
      <c r="R21" s="6"/>
      <c r="S21" s="3"/>
      <c r="T21" s="3"/>
      <c r="U21" s="61"/>
      <c r="V21" s="3"/>
      <c r="W21" s="6"/>
      <c r="X21" s="3"/>
      <c r="Y21" s="3"/>
      <c r="Z21" s="61"/>
      <c r="AA21" s="3"/>
      <c r="AB21" s="6"/>
      <c r="AC21" s="3"/>
      <c r="AD21" s="3"/>
      <c r="AE21" s="61"/>
      <c r="AF21" s="3"/>
      <c r="AG21" s="3"/>
      <c r="AH21" s="2"/>
      <c r="AI21" s="6"/>
      <c r="AJ21" s="60"/>
      <c r="AK21" s="3"/>
      <c r="AL21" s="3"/>
      <c r="AM21" s="2"/>
      <c r="AN21" s="6"/>
      <c r="AO21" s="60"/>
      <c r="AP21" s="3"/>
      <c r="AQ21" s="62"/>
      <c r="AR21" s="3"/>
      <c r="AS21" s="6"/>
      <c r="AT21" s="60"/>
      <c r="AU21" s="3"/>
      <c r="AV21" s="62"/>
      <c r="AW21" s="3"/>
      <c r="AX21" s="6"/>
      <c r="AY21" s="60"/>
      <c r="AZ21" s="3"/>
      <c r="BA21" s="62"/>
      <c r="BB21" s="3"/>
      <c r="BC21" s="6"/>
      <c r="BD21" s="60"/>
      <c r="BE21" s="3"/>
      <c r="BF21" s="62"/>
      <c r="BG21" s="3"/>
      <c r="BH21" s="6"/>
      <c r="BI21" s="60"/>
      <c r="BJ21" s="3"/>
      <c r="BK21" s="62"/>
      <c r="BL21" s="3"/>
      <c r="BM21" s="6"/>
      <c r="BN21" s="60"/>
      <c r="BO21" s="3"/>
      <c r="BP21" s="62"/>
      <c r="BQ21" s="3"/>
      <c r="BR21" s="6"/>
      <c r="BS21" s="60"/>
      <c r="BT21" s="3"/>
      <c r="BU21" s="62"/>
      <c r="BV21" s="3"/>
      <c r="BW21" s="6"/>
      <c r="BX21" s="60"/>
      <c r="BY21" s="3"/>
      <c r="BZ21" s="62"/>
      <c r="CA21" s="3"/>
      <c r="CB21" s="6"/>
      <c r="CC21" s="60"/>
      <c r="CD21" s="3"/>
      <c r="CE21" s="62"/>
      <c r="CF21" s="3"/>
      <c r="CG21" s="6"/>
      <c r="CH21" s="60"/>
      <c r="CI21" s="3"/>
      <c r="CJ21" s="62"/>
      <c r="CK21" s="3"/>
      <c r="CL21" s="6"/>
      <c r="CM21" s="60"/>
      <c r="CN21" s="3"/>
      <c r="CO21" s="62"/>
      <c r="CP21" s="3"/>
      <c r="CQ21" s="6"/>
      <c r="CR21" s="60"/>
      <c r="CS21" s="3"/>
      <c r="CT21" s="62"/>
      <c r="CU21" s="3"/>
      <c r="CV21" s="6"/>
      <c r="CW21" s="60"/>
      <c r="CX21"/>
      <c r="CY21"/>
      <c r="CZ21"/>
      <c r="DA21"/>
      <c r="DB21"/>
      <c r="DC21"/>
    </row>
    <row r="22" spans="2:107" s="5" customFormat="1" ht="44.1" customHeight="1" x14ac:dyDescent="0.3">
      <c r="B22" s="136"/>
      <c r="C22" s="137"/>
      <c r="D22" s="11">
        <v>4</v>
      </c>
      <c r="E22" s="33" t="s">
        <v>139</v>
      </c>
      <c r="F22" s="61"/>
      <c r="G22" s="3"/>
      <c r="H22" s="6"/>
      <c r="I22" s="3"/>
      <c r="J22" s="3"/>
      <c r="K22" s="61"/>
      <c r="L22" s="3"/>
      <c r="M22" s="6"/>
      <c r="N22" s="3"/>
      <c r="O22" s="3"/>
      <c r="P22" s="61"/>
      <c r="Q22" s="3"/>
      <c r="R22" s="6"/>
      <c r="S22" s="3"/>
      <c r="T22" s="3"/>
      <c r="U22" s="61"/>
      <c r="V22" s="3"/>
      <c r="W22" s="6"/>
      <c r="X22" s="3"/>
      <c r="Y22" s="3"/>
      <c r="Z22" s="61"/>
      <c r="AA22" s="3"/>
      <c r="AB22" s="6"/>
      <c r="AC22" s="3"/>
      <c r="AD22" s="3"/>
      <c r="AE22" s="61"/>
      <c r="AF22" s="3"/>
      <c r="AG22" s="3"/>
      <c r="AH22" s="3"/>
      <c r="AI22" s="6"/>
      <c r="AJ22" s="60"/>
      <c r="AK22" s="3"/>
      <c r="AL22" s="3"/>
      <c r="AM22" s="3"/>
      <c r="AN22" s="6"/>
      <c r="AO22" s="60"/>
      <c r="AP22" s="3"/>
      <c r="AQ22" s="62"/>
      <c r="AR22" s="3"/>
      <c r="AS22" s="6"/>
      <c r="AT22" s="60"/>
      <c r="AU22" s="3"/>
      <c r="AV22" s="62"/>
      <c r="AW22" s="3"/>
      <c r="AX22" s="6"/>
      <c r="AY22" s="60"/>
      <c r="AZ22" s="3"/>
      <c r="BA22" s="62"/>
      <c r="BB22" s="3"/>
      <c r="BC22" s="6"/>
      <c r="BD22" s="60"/>
      <c r="BE22" s="3"/>
      <c r="BF22" s="62"/>
      <c r="BG22" s="3"/>
      <c r="BH22" s="6"/>
      <c r="BI22" s="60"/>
      <c r="BJ22" s="3"/>
      <c r="BK22" s="62"/>
      <c r="BL22" s="3"/>
      <c r="BM22" s="6"/>
      <c r="BN22" s="60"/>
      <c r="BO22" s="3"/>
      <c r="BP22" s="62"/>
      <c r="BQ22" s="3"/>
      <c r="BR22" s="6"/>
      <c r="BS22" s="60"/>
      <c r="BT22" s="3"/>
      <c r="BU22" s="62"/>
      <c r="BV22" s="3"/>
      <c r="BW22" s="6"/>
      <c r="BX22" s="60"/>
      <c r="BY22" s="3"/>
      <c r="BZ22" s="62"/>
      <c r="CA22" s="3"/>
      <c r="CB22" s="6"/>
      <c r="CC22" s="60"/>
      <c r="CD22" s="3"/>
      <c r="CE22" s="62"/>
      <c r="CF22" s="3"/>
      <c r="CG22" s="6"/>
      <c r="CH22" s="60"/>
      <c r="CI22" s="3"/>
      <c r="CJ22" s="62"/>
      <c r="CK22" s="3"/>
      <c r="CL22" s="6"/>
      <c r="CM22" s="60"/>
      <c r="CN22" s="3"/>
      <c r="CO22" s="62"/>
      <c r="CP22" s="3"/>
      <c r="CQ22" s="6"/>
      <c r="CR22" s="60"/>
      <c r="CS22" s="3"/>
      <c r="CT22" s="62"/>
      <c r="CU22" s="3"/>
      <c r="CV22" s="6"/>
      <c r="CW22" s="60"/>
      <c r="CX22"/>
      <c r="CY22"/>
      <c r="CZ22"/>
      <c r="DA22"/>
      <c r="DB22"/>
      <c r="DC22"/>
    </row>
    <row r="23" spans="2:107" s="5" customFormat="1" ht="44.1" customHeight="1" x14ac:dyDescent="0.3">
      <c r="B23" s="136"/>
      <c r="C23" s="137"/>
      <c r="D23" s="11">
        <v>4</v>
      </c>
      <c r="E23" s="33" t="s">
        <v>58</v>
      </c>
      <c r="F23" s="3"/>
      <c r="G23" s="61"/>
      <c r="H23" s="3"/>
      <c r="I23" s="6"/>
      <c r="J23" s="6"/>
      <c r="K23" s="3"/>
      <c r="L23" s="61"/>
      <c r="M23" s="3"/>
      <c r="N23" s="6"/>
      <c r="O23" s="6"/>
      <c r="P23" s="3"/>
      <c r="Q23" s="61"/>
      <c r="R23" s="3"/>
      <c r="S23" s="6"/>
      <c r="T23" s="6"/>
      <c r="U23" s="3"/>
      <c r="V23" s="61"/>
      <c r="W23" s="3"/>
      <c r="X23" s="6"/>
      <c r="Y23" s="6"/>
      <c r="Z23" s="3"/>
      <c r="AA23" s="61"/>
      <c r="AB23" s="3"/>
      <c r="AC23" s="6"/>
      <c r="AD23" s="6"/>
      <c r="AE23" s="3"/>
      <c r="AF23" s="61"/>
      <c r="AG23" s="6"/>
      <c r="AH23" s="6"/>
      <c r="AI23" s="3"/>
      <c r="AJ23" s="6"/>
      <c r="AK23" s="61"/>
      <c r="AL23" s="6"/>
      <c r="AM23" s="6"/>
      <c r="AN23" s="3"/>
      <c r="AO23" s="6"/>
      <c r="AP23" s="61"/>
      <c r="AQ23" s="3"/>
      <c r="AR23" s="62"/>
      <c r="AS23" s="3"/>
      <c r="AT23" s="6"/>
      <c r="AU23" s="61"/>
      <c r="AV23" s="3"/>
      <c r="AW23" s="62"/>
      <c r="AX23" s="3"/>
      <c r="AY23" s="6"/>
      <c r="AZ23" s="61"/>
      <c r="BA23" s="3"/>
      <c r="BB23" s="62"/>
      <c r="BC23" s="3"/>
      <c r="BD23" s="6"/>
      <c r="BE23" s="61"/>
      <c r="BF23" s="3"/>
      <c r="BG23" s="62"/>
      <c r="BH23" s="3"/>
      <c r="BI23" s="6"/>
      <c r="BJ23" s="61"/>
      <c r="BK23" s="3"/>
      <c r="BL23" s="62"/>
      <c r="BM23" s="3"/>
      <c r="BN23" s="6"/>
      <c r="BO23" s="61"/>
      <c r="BP23" s="3"/>
      <c r="BQ23" s="62"/>
      <c r="BR23" s="3"/>
      <c r="BS23" s="6"/>
      <c r="BT23" s="61"/>
      <c r="BU23" s="3"/>
      <c r="BV23" s="62"/>
      <c r="BW23" s="3"/>
      <c r="BX23" s="6"/>
      <c r="BY23" s="61"/>
      <c r="BZ23" s="3"/>
      <c r="CA23" s="62"/>
      <c r="CB23" s="3"/>
      <c r="CC23" s="6"/>
      <c r="CD23" s="61"/>
      <c r="CE23" s="3"/>
      <c r="CF23" s="62"/>
      <c r="CG23" s="3"/>
      <c r="CH23" s="6"/>
      <c r="CI23" s="61"/>
      <c r="CJ23" s="3"/>
      <c r="CK23" s="62"/>
      <c r="CL23" s="3"/>
      <c r="CM23" s="6"/>
      <c r="CN23" s="61"/>
      <c r="CO23" s="3"/>
      <c r="CP23" s="62"/>
      <c r="CQ23" s="3"/>
      <c r="CR23" s="6"/>
      <c r="CS23" s="61"/>
      <c r="CT23" s="3"/>
      <c r="CU23" s="62"/>
      <c r="CV23" s="3"/>
      <c r="CW23" s="6"/>
      <c r="CX23"/>
      <c r="CY23"/>
      <c r="CZ23"/>
      <c r="DA23"/>
      <c r="DB23"/>
      <c r="DC23"/>
    </row>
    <row r="24" spans="2:107" s="5" customFormat="1" ht="44.1" customHeight="1" thickBot="1" x14ac:dyDescent="0.35">
      <c r="B24" s="136"/>
      <c r="C24" s="137"/>
      <c r="D24" s="12">
        <v>4</v>
      </c>
      <c r="E24" s="38" t="s">
        <v>117</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c r="CY24"/>
      <c r="CZ24"/>
      <c r="DA24"/>
      <c r="DB24"/>
      <c r="DC24"/>
    </row>
    <row r="25" spans="2:107" ht="18.600000000000001" thickTop="1" x14ac:dyDescent="0.3">
      <c r="B25" s="68" t="s">
        <v>98</v>
      </c>
      <c r="C25" s="35"/>
      <c r="D25" s="34">
        <f>SUM(D15:D24)</f>
        <v>37</v>
      </c>
    </row>
    <row r="27" spans="2:107" s="5" customFormat="1" ht="44.1" hidden="1" customHeight="1" x14ac:dyDescent="0.3">
      <c r="B27" s="138" t="s">
        <v>77</v>
      </c>
      <c r="C27" s="139" t="s">
        <v>46</v>
      </c>
      <c r="D27" s="11">
        <v>4</v>
      </c>
      <c r="E27" s="33" t="s">
        <v>64</v>
      </c>
      <c r="F27" s="3"/>
      <c r="G27" s="3"/>
      <c r="H27" s="61"/>
      <c r="I27" s="3"/>
      <c r="J27" s="3"/>
      <c r="K27" s="3"/>
      <c r="L27" s="3"/>
      <c r="M27" s="61"/>
      <c r="N27" s="3"/>
      <c r="O27" s="3"/>
      <c r="P27" s="3"/>
      <c r="Q27" s="3"/>
      <c r="R27" s="61"/>
      <c r="S27" s="3"/>
      <c r="T27" s="3"/>
      <c r="U27" s="3"/>
      <c r="V27" s="3"/>
      <c r="W27" s="61"/>
      <c r="X27" s="3"/>
      <c r="Y27" s="3"/>
      <c r="Z27" s="3"/>
      <c r="AA27" s="3"/>
      <c r="AB27" s="61"/>
      <c r="AC27" s="3"/>
      <c r="AD27" s="3"/>
      <c r="AE27" s="3"/>
      <c r="AF27" s="3"/>
      <c r="AG27" s="60"/>
      <c r="AH27" s="3"/>
      <c r="AI27" s="6"/>
      <c r="AJ27" s="3"/>
      <c r="AK27" s="3"/>
      <c r="AL27" s="60"/>
      <c r="AM27" s="3"/>
      <c r="AN27" s="62"/>
      <c r="AO27" s="3"/>
      <c r="AP27" s="3"/>
      <c r="AQ27" s="60"/>
      <c r="AR27" s="3"/>
      <c r="AS27" s="62"/>
      <c r="AT27" s="3"/>
      <c r="AU27" s="3"/>
      <c r="AV27" s="60"/>
      <c r="AW27" s="3"/>
      <c r="AX27" s="62"/>
      <c r="AY27" s="3"/>
      <c r="AZ27" s="3"/>
      <c r="BA27" s="60"/>
      <c r="BB27" s="3"/>
      <c r="BC27" s="62"/>
      <c r="BD27" s="3"/>
      <c r="BE27" s="3"/>
      <c r="BF27" s="60"/>
      <c r="BG27" s="3"/>
      <c r="BH27" s="62"/>
      <c r="BI27" s="3"/>
      <c r="BJ27" s="3"/>
      <c r="BK27" s="60"/>
      <c r="BL27" s="3"/>
      <c r="BM27" s="62"/>
      <c r="BN27" s="3"/>
      <c r="BO27" s="3"/>
      <c r="BP27" s="60"/>
      <c r="BQ27" s="3"/>
      <c r="BR27" s="62"/>
      <c r="BS27" s="3"/>
      <c r="BT27" s="3"/>
      <c r="BU27" s="60"/>
      <c r="BV27" s="3"/>
      <c r="BW27" s="62"/>
      <c r="BX27" s="3"/>
      <c r="BY27" s="3"/>
      <c r="BZ27" s="60"/>
      <c r="CA27" s="3"/>
      <c r="CB27" s="62"/>
      <c r="CC27" s="3"/>
      <c r="CD27" s="3"/>
      <c r="CE27" s="60"/>
      <c r="CF27" s="3"/>
      <c r="CG27" s="62"/>
      <c r="CH27" s="3"/>
      <c r="CI27" s="3"/>
      <c r="CJ27" s="60"/>
      <c r="CK27" s="3"/>
      <c r="CL27" s="62"/>
      <c r="CM27" s="3"/>
      <c r="CN27" s="3"/>
      <c r="CO27" s="60"/>
      <c r="CP27" s="3"/>
      <c r="CQ27" s="62"/>
      <c r="CR27" s="3"/>
      <c r="CS27" s="3"/>
      <c r="CT27" s="60"/>
      <c r="CU27" s="3"/>
      <c r="CV27" s="62"/>
      <c r="CW27" s="3"/>
      <c r="CX27"/>
      <c r="CY27"/>
      <c r="CZ27"/>
      <c r="DA27"/>
      <c r="DB27"/>
      <c r="DC27"/>
    </row>
    <row r="28" spans="2:107" s="4" customFormat="1" ht="44.1" hidden="1" customHeight="1" x14ac:dyDescent="0.3">
      <c r="B28" s="138"/>
      <c r="C28" s="139"/>
      <c r="D28" s="10">
        <v>4</v>
      </c>
      <c r="E28" s="33" t="s">
        <v>65</v>
      </c>
      <c r="F28" s="2"/>
      <c r="G28" s="2"/>
      <c r="H28" s="3"/>
      <c r="I28" s="3"/>
      <c r="J28" s="60"/>
      <c r="K28" s="2"/>
      <c r="L28" s="2"/>
      <c r="M28" s="3"/>
      <c r="N28" s="3"/>
      <c r="O28" s="60"/>
      <c r="P28" s="2"/>
      <c r="Q28" s="2"/>
      <c r="R28" s="3"/>
      <c r="S28" s="3"/>
      <c r="T28" s="60"/>
      <c r="U28" s="2"/>
      <c r="V28" s="2"/>
      <c r="W28" s="3"/>
      <c r="X28" s="3"/>
      <c r="Y28" s="60"/>
      <c r="Z28" s="2"/>
      <c r="AA28" s="2"/>
      <c r="AB28" s="3"/>
      <c r="AC28" s="3"/>
      <c r="AD28" s="60"/>
      <c r="AE28" s="2"/>
      <c r="AF28" s="2"/>
      <c r="AG28" s="2"/>
      <c r="AH28" s="3"/>
      <c r="AI28" s="60"/>
      <c r="AJ28" s="3"/>
      <c r="AK28" s="6"/>
      <c r="AL28" s="2"/>
      <c r="AM28" s="3"/>
      <c r="AN28" s="60"/>
      <c r="AO28" s="3"/>
      <c r="AP28" s="62"/>
      <c r="AQ28" s="2"/>
      <c r="AR28" s="3"/>
      <c r="AS28" s="60"/>
      <c r="AT28" s="3"/>
      <c r="AU28" s="62"/>
      <c r="AV28" s="2"/>
      <c r="AW28" s="3"/>
      <c r="AX28" s="60"/>
      <c r="AY28" s="3"/>
      <c r="AZ28" s="62"/>
      <c r="BA28" s="2"/>
      <c r="BB28" s="3"/>
      <c r="BC28" s="60"/>
      <c r="BD28" s="3"/>
      <c r="BE28" s="62"/>
      <c r="BF28" s="2"/>
      <c r="BG28" s="3"/>
      <c r="BH28" s="60"/>
      <c r="BI28" s="3"/>
      <c r="BJ28" s="62"/>
      <c r="BK28" s="2"/>
      <c r="BL28" s="3"/>
      <c r="BM28" s="60"/>
      <c r="BN28" s="3"/>
      <c r="BO28" s="62"/>
      <c r="BP28" s="2"/>
      <c r="BQ28" s="3"/>
      <c r="BR28" s="60"/>
      <c r="BS28" s="3"/>
      <c r="BT28" s="62"/>
      <c r="BU28" s="2"/>
      <c r="BV28" s="3"/>
      <c r="BW28" s="60"/>
      <c r="BX28" s="3"/>
      <c r="BY28" s="62"/>
      <c r="BZ28" s="2"/>
      <c r="CA28" s="3"/>
      <c r="CB28" s="60"/>
      <c r="CC28" s="3"/>
      <c r="CD28" s="62"/>
      <c r="CE28" s="2"/>
      <c r="CF28" s="3"/>
      <c r="CG28" s="60"/>
      <c r="CH28" s="3"/>
      <c r="CI28" s="62"/>
      <c r="CJ28" s="2"/>
      <c r="CK28" s="3"/>
      <c r="CL28" s="60"/>
      <c r="CM28" s="3"/>
      <c r="CN28" s="62"/>
      <c r="CO28" s="2"/>
      <c r="CP28" s="3"/>
      <c r="CQ28" s="60"/>
      <c r="CR28" s="3"/>
      <c r="CS28" s="62"/>
      <c r="CT28" s="2"/>
      <c r="CU28" s="3"/>
      <c r="CV28" s="60"/>
      <c r="CW28" s="3"/>
      <c r="CX28"/>
      <c r="CY28"/>
      <c r="CZ28"/>
      <c r="DA28"/>
      <c r="DB28"/>
      <c r="DC28"/>
    </row>
    <row r="29" spans="2:107" s="5" customFormat="1" ht="44.1" hidden="1" customHeight="1" x14ac:dyDescent="0.3">
      <c r="B29" s="138"/>
      <c r="C29" s="139"/>
      <c r="D29" s="11">
        <v>4</v>
      </c>
      <c r="E29" s="33" t="s">
        <v>59</v>
      </c>
      <c r="F29" s="3"/>
      <c r="G29" s="61"/>
      <c r="H29" s="2"/>
      <c r="I29" s="3"/>
      <c r="J29" s="3"/>
      <c r="K29" s="3"/>
      <c r="L29" s="61"/>
      <c r="M29" s="2"/>
      <c r="N29" s="3"/>
      <c r="O29" s="3"/>
      <c r="P29" s="3"/>
      <c r="Q29" s="61"/>
      <c r="R29" s="2"/>
      <c r="S29" s="3"/>
      <c r="T29" s="3"/>
      <c r="U29" s="3"/>
      <c r="V29" s="61"/>
      <c r="W29" s="2"/>
      <c r="X29" s="3"/>
      <c r="Y29" s="3"/>
      <c r="Z29" s="3"/>
      <c r="AA29" s="61"/>
      <c r="AB29" s="2"/>
      <c r="AC29" s="3"/>
      <c r="AD29" s="3"/>
      <c r="AE29" s="3"/>
      <c r="AF29" s="61"/>
      <c r="AG29" s="6"/>
      <c r="AH29" s="6"/>
      <c r="AI29" s="2"/>
      <c r="AJ29" s="3"/>
      <c r="AK29" s="60"/>
      <c r="AL29" s="6"/>
      <c r="AM29" s="6"/>
      <c r="AN29" s="2"/>
      <c r="AO29" s="3"/>
      <c r="AP29" s="60"/>
      <c r="AQ29" s="6"/>
      <c r="AR29" s="62"/>
      <c r="AS29" s="2"/>
      <c r="AT29" s="3"/>
      <c r="AU29" s="60"/>
      <c r="AV29" s="6"/>
      <c r="AW29" s="62"/>
      <c r="AX29" s="2"/>
      <c r="AY29" s="3"/>
      <c r="AZ29" s="60"/>
      <c r="BA29" s="6"/>
      <c r="BB29" s="62"/>
      <c r="BC29" s="2"/>
      <c r="BD29" s="3"/>
      <c r="BE29" s="60"/>
      <c r="BF29" s="6"/>
      <c r="BG29" s="62"/>
      <c r="BH29" s="2"/>
      <c r="BI29" s="3"/>
      <c r="BJ29" s="60"/>
      <c r="BK29" s="6"/>
      <c r="BL29" s="62"/>
      <c r="BM29" s="2"/>
      <c r="BN29" s="3"/>
      <c r="BO29" s="60"/>
      <c r="BP29" s="6"/>
      <c r="BQ29" s="62"/>
      <c r="BR29" s="2"/>
      <c r="BS29" s="3"/>
      <c r="BT29" s="60"/>
      <c r="BU29" s="6"/>
      <c r="BV29" s="62"/>
      <c r="BW29" s="2"/>
      <c r="BX29" s="3"/>
      <c r="BY29" s="60"/>
      <c r="BZ29" s="6"/>
      <c r="CA29" s="62"/>
      <c r="CB29" s="2"/>
      <c r="CC29" s="3"/>
      <c r="CD29" s="60"/>
      <c r="CE29" s="6"/>
      <c r="CF29" s="62"/>
      <c r="CG29" s="2"/>
      <c r="CH29" s="3"/>
      <c r="CI29" s="60"/>
      <c r="CJ29" s="6"/>
      <c r="CK29" s="62"/>
      <c r="CL29" s="2"/>
      <c r="CM29" s="3"/>
      <c r="CN29" s="60"/>
      <c r="CO29" s="6"/>
      <c r="CP29" s="62"/>
      <c r="CQ29" s="2"/>
      <c r="CR29" s="3"/>
      <c r="CS29" s="60"/>
      <c r="CT29" s="6"/>
      <c r="CU29" s="62"/>
      <c r="CV29" s="2"/>
      <c r="CW29" s="3"/>
      <c r="CX29"/>
      <c r="CY29"/>
      <c r="CZ29"/>
      <c r="DA29"/>
      <c r="DB29"/>
      <c r="DC29"/>
    </row>
    <row r="30" spans="2:107" ht="18" hidden="1" x14ac:dyDescent="0.35">
      <c r="B30" s="138"/>
      <c r="E30" s="37"/>
    </row>
    <row r="31" spans="2:107" s="5" customFormat="1" ht="44.1" hidden="1" customHeight="1" x14ac:dyDescent="0.3">
      <c r="B31" s="138"/>
      <c r="C31" s="140" t="s">
        <v>47</v>
      </c>
      <c r="D31" s="11">
        <v>4</v>
      </c>
      <c r="E31" s="33" t="s">
        <v>60</v>
      </c>
      <c r="F31" s="3"/>
      <c r="G31" s="3"/>
      <c r="H31" s="6"/>
      <c r="I31" s="3"/>
      <c r="J31" s="3"/>
      <c r="K31" s="3"/>
      <c r="L31" s="3"/>
      <c r="M31" s="6"/>
      <c r="N31" s="3"/>
      <c r="O31" s="3"/>
      <c r="P31" s="3"/>
      <c r="Q31" s="3"/>
      <c r="R31" s="6"/>
      <c r="S31" s="3"/>
      <c r="T31" s="3"/>
      <c r="U31" s="3"/>
      <c r="V31" s="3"/>
      <c r="W31" s="6"/>
      <c r="X31" s="3"/>
      <c r="Y31" s="3"/>
      <c r="Z31" s="3"/>
      <c r="AA31" s="3"/>
      <c r="AB31" s="6"/>
      <c r="AC31" s="3"/>
      <c r="AD31" s="3"/>
      <c r="AE31" s="3"/>
      <c r="AF31" s="3"/>
      <c r="AG31" s="60"/>
      <c r="AH31" s="3"/>
      <c r="AI31" s="6"/>
      <c r="AJ31" s="3"/>
      <c r="AK31" s="3"/>
      <c r="AL31" s="60"/>
      <c r="AM31" s="3"/>
      <c r="AN31" s="6"/>
      <c r="AO31" s="3"/>
      <c r="AP31" s="3"/>
      <c r="AQ31" s="60"/>
      <c r="AR31" s="3"/>
      <c r="AS31" s="6"/>
      <c r="AT31" s="3"/>
      <c r="AU31" s="3"/>
      <c r="AV31" s="60"/>
      <c r="AW31" s="3"/>
      <c r="AX31" s="6"/>
      <c r="AY31" s="3"/>
      <c r="AZ31" s="3"/>
      <c r="BA31" s="60"/>
      <c r="BB31" s="3"/>
      <c r="BC31" s="6"/>
      <c r="BD31" s="3"/>
      <c r="BE31" s="3"/>
      <c r="BF31" s="60"/>
      <c r="BG31" s="3"/>
      <c r="BH31" s="6"/>
      <c r="BI31" s="3"/>
      <c r="BJ31" s="3"/>
      <c r="BK31" s="60"/>
      <c r="BL31" s="3"/>
      <c r="BM31" s="6"/>
      <c r="BN31" s="3"/>
      <c r="BO31" s="3"/>
      <c r="BP31" s="60"/>
      <c r="BQ31" s="3"/>
      <c r="BR31" s="6"/>
      <c r="BS31" s="3"/>
      <c r="BT31" s="3"/>
      <c r="BU31" s="60"/>
      <c r="BV31" s="3"/>
      <c r="BW31" s="6"/>
      <c r="BX31" s="3"/>
      <c r="BY31" s="3"/>
      <c r="BZ31" s="60"/>
      <c r="CA31" s="3"/>
      <c r="CB31" s="6"/>
      <c r="CC31" s="3"/>
      <c r="CD31" s="3"/>
      <c r="CE31" s="60"/>
      <c r="CF31" s="3"/>
      <c r="CG31" s="6"/>
      <c r="CH31" s="3"/>
      <c r="CI31" s="3"/>
      <c r="CJ31" s="60"/>
      <c r="CK31" s="3"/>
      <c r="CL31" s="6"/>
      <c r="CM31" s="3"/>
      <c r="CN31" s="3"/>
      <c r="CO31" s="60"/>
      <c r="CP31" s="3"/>
      <c r="CQ31" s="6"/>
      <c r="CR31" s="3"/>
      <c r="CS31" s="3"/>
      <c r="CT31" s="60"/>
      <c r="CU31" s="3"/>
      <c r="CV31" s="6"/>
      <c r="CW31" s="3"/>
      <c r="CX31"/>
      <c r="CY31"/>
      <c r="CZ31"/>
      <c r="DA31"/>
      <c r="DB31"/>
      <c r="DC31"/>
    </row>
    <row r="32" spans="2:107" s="4" customFormat="1" ht="44.1" hidden="1" customHeight="1" x14ac:dyDescent="0.3">
      <c r="B32" s="138"/>
      <c r="C32" s="140"/>
      <c r="D32" s="10">
        <v>4</v>
      </c>
      <c r="E32" s="33" t="s">
        <v>61</v>
      </c>
      <c r="F32" s="2"/>
      <c r="G32" s="2"/>
      <c r="H32" s="3"/>
      <c r="I32" s="3"/>
      <c r="J32" s="3"/>
      <c r="K32" s="2"/>
      <c r="L32" s="2"/>
      <c r="M32" s="3"/>
      <c r="N32" s="3"/>
      <c r="O32" s="3"/>
      <c r="P32" s="2"/>
      <c r="Q32" s="2"/>
      <c r="R32" s="3"/>
      <c r="S32" s="3"/>
      <c r="T32" s="3"/>
      <c r="U32" s="2"/>
      <c r="V32" s="2"/>
      <c r="W32" s="3"/>
      <c r="X32" s="3"/>
      <c r="Y32" s="3"/>
      <c r="Z32" s="2"/>
      <c r="AA32" s="2"/>
      <c r="AB32" s="3"/>
      <c r="AC32" s="3"/>
      <c r="AD32" s="3"/>
      <c r="AE32" s="2"/>
      <c r="AF32" s="2"/>
      <c r="AG32" s="2"/>
      <c r="AH32" s="3"/>
      <c r="AI32" s="14"/>
      <c r="AJ32" s="3"/>
      <c r="AK32" s="61"/>
      <c r="AL32" s="2"/>
      <c r="AM32" s="3"/>
      <c r="AN32" s="3"/>
      <c r="AO32" s="3"/>
      <c r="AP32" s="61"/>
      <c r="AQ32" s="2"/>
      <c r="AR32" s="3"/>
      <c r="AS32" s="3"/>
      <c r="AT32" s="3"/>
      <c r="AU32" s="61"/>
      <c r="AV32" s="2"/>
      <c r="AW32" s="3"/>
      <c r="AX32" s="3"/>
      <c r="AY32" s="3"/>
      <c r="AZ32" s="61"/>
      <c r="BA32" s="2"/>
      <c r="BB32" s="3"/>
      <c r="BC32" s="3"/>
      <c r="BD32" s="3"/>
      <c r="BE32" s="61"/>
      <c r="BF32" s="2"/>
      <c r="BG32" s="3"/>
      <c r="BH32" s="3"/>
      <c r="BI32" s="3"/>
      <c r="BJ32" s="61"/>
      <c r="BK32" s="2"/>
      <c r="BL32" s="3"/>
      <c r="BM32" s="3"/>
      <c r="BN32" s="3"/>
      <c r="BO32" s="61"/>
      <c r="BP32" s="2"/>
      <c r="BQ32" s="3"/>
      <c r="BR32" s="3"/>
      <c r="BS32" s="3"/>
      <c r="BT32" s="61"/>
      <c r="BU32" s="2"/>
      <c r="BV32" s="3"/>
      <c r="BW32" s="3"/>
      <c r="BX32" s="3"/>
      <c r="BY32" s="61"/>
      <c r="BZ32" s="2"/>
      <c r="CA32" s="3"/>
      <c r="CB32" s="3"/>
      <c r="CC32" s="3"/>
      <c r="CD32" s="61"/>
      <c r="CE32" s="2"/>
      <c r="CF32" s="3"/>
      <c r="CG32" s="3"/>
      <c r="CH32" s="3"/>
      <c r="CI32" s="61"/>
      <c r="CJ32" s="2"/>
      <c r="CK32" s="3"/>
      <c r="CL32" s="3"/>
      <c r="CM32" s="3"/>
      <c r="CN32" s="61"/>
      <c r="CO32" s="2"/>
      <c r="CP32" s="3"/>
      <c r="CQ32" s="3"/>
      <c r="CR32" s="3"/>
      <c r="CS32" s="61"/>
      <c r="CT32" s="2"/>
      <c r="CU32" s="3"/>
      <c r="CV32" s="3"/>
      <c r="CW32" s="3"/>
      <c r="CX32"/>
      <c r="CY32"/>
      <c r="CZ32"/>
      <c r="DA32"/>
      <c r="DB32"/>
      <c r="DC32"/>
    </row>
    <row r="33" spans="2:107" s="5" customFormat="1" ht="44.1" hidden="1" customHeight="1" x14ac:dyDescent="0.3">
      <c r="B33" s="138"/>
      <c r="C33" s="140"/>
      <c r="D33" s="11">
        <v>4</v>
      </c>
      <c r="E33" s="33" t="s">
        <v>62</v>
      </c>
      <c r="F33" s="3"/>
      <c r="G33" s="6"/>
      <c r="H33" s="2"/>
      <c r="I33" s="3"/>
      <c r="J33" s="3"/>
      <c r="K33" s="3"/>
      <c r="L33" s="6"/>
      <c r="M33" s="2"/>
      <c r="N33" s="3"/>
      <c r="O33" s="3"/>
      <c r="P33" s="3"/>
      <c r="Q33" s="6"/>
      <c r="R33" s="2"/>
      <c r="S33" s="3"/>
      <c r="T33" s="3"/>
      <c r="U33" s="3"/>
      <c r="V33" s="6"/>
      <c r="W33" s="2"/>
      <c r="X33" s="3"/>
      <c r="Y33" s="3"/>
      <c r="Z33" s="3"/>
      <c r="AA33" s="6"/>
      <c r="AB33" s="2"/>
      <c r="AC33" s="3"/>
      <c r="AD33" s="3"/>
      <c r="AE33" s="3"/>
      <c r="AF33" s="6"/>
      <c r="AG33" s="6"/>
      <c r="AH33" s="6"/>
      <c r="AI33" s="61"/>
      <c r="AJ33" s="3"/>
      <c r="AK33" s="3"/>
      <c r="AL33" s="6"/>
      <c r="AM33" s="6"/>
      <c r="AN33" s="61"/>
      <c r="AO33" s="3"/>
      <c r="AP33" s="3"/>
      <c r="AQ33" s="6"/>
      <c r="AR33" s="6"/>
      <c r="AS33" s="61"/>
      <c r="AT33" s="3"/>
      <c r="AU33" s="3"/>
      <c r="AV33" s="6"/>
      <c r="AW33" s="6"/>
      <c r="AX33" s="61"/>
      <c r="AY33" s="3"/>
      <c r="AZ33" s="3"/>
      <c r="BA33" s="6"/>
      <c r="BB33" s="6"/>
      <c r="BC33" s="61"/>
      <c r="BD33" s="3"/>
      <c r="BE33" s="3"/>
      <c r="BF33" s="6"/>
      <c r="BG33" s="6"/>
      <c r="BH33" s="61"/>
      <c r="BI33" s="3"/>
      <c r="BJ33" s="3"/>
      <c r="BK33" s="6"/>
      <c r="BL33" s="6"/>
      <c r="BM33" s="61"/>
      <c r="BN33" s="3"/>
      <c r="BO33" s="3"/>
      <c r="BP33" s="6"/>
      <c r="BQ33" s="6"/>
      <c r="BR33" s="61"/>
      <c r="BS33" s="3"/>
      <c r="BT33" s="3"/>
      <c r="BU33" s="6"/>
      <c r="BV33" s="6"/>
      <c r="BW33" s="61"/>
      <c r="BX33" s="3"/>
      <c r="BY33" s="3"/>
      <c r="BZ33" s="6"/>
      <c r="CA33" s="6"/>
      <c r="CB33" s="61"/>
      <c r="CC33" s="3"/>
      <c r="CD33" s="3"/>
      <c r="CE33" s="6"/>
      <c r="CF33" s="6"/>
      <c r="CG33" s="61"/>
      <c r="CH33" s="3"/>
      <c r="CI33" s="3"/>
      <c r="CJ33" s="6"/>
      <c r="CK33" s="6"/>
      <c r="CL33" s="61"/>
      <c r="CM33" s="3"/>
      <c r="CN33" s="3"/>
      <c r="CO33" s="6"/>
      <c r="CP33" s="6"/>
      <c r="CQ33" s="61"/>
      <c r="CR33" s="3"/>
      <c r="CS33" s="3"/>
      <c r="CT33" s="6"/>
      <c r="CU33" s="6"/>
      <c r="CV33" s="61"/>
      <c r="CW33" s="3"/>
      <c r="CX33"/>
      <c r="CY33"/>
      <c r="CZ33"/>
      <c r="DA33"/>
      <c r="DB33"/>
      <c r="DC33"/>
    </row>
    <row r="34" spans="2:107" ht="18" hidden="1" x14ac:dyDescent="0.35">
      <c r="B34" s="138"/>
      <c r="E34" s="37"/>
    </row>
    <row r="35" spans="2:107" s="5" customFormat="1" ht="44.1" hidden="1" customHeight="1" x14ac:dyDescent="0.3">
      <c r="B35" s="138"/>
      <c r="C35" s="141" t="s">
        <v>48</v>
      </c>
      <c r="D35" s="11">
        <v>4</v>
      </c>
      <c r="E35" s="33" t="s">
        <v>83</v>
      </c>
      <c r="F35" s="3"/>
      <c r="G35" s="3"/>
      <c r="H35" s="6"/>
      <c r="I35" s="3"/>
      <c r="J35" s="3"/>
      <c r="K35" s="3"/>
      <c r="L35" s="3"/>
      <c r="M35" s="6"/>
      <c r="N35" s="3"/>
      <c r="O35" s="3"/>
      <c r="P35" s="3"/>
      <c r="Q35" s="3"/>
      <c r="R35" s="6"/>
      <c r="S35" s="3"/>
      <c r="T35" s="3"/>
      <c r="U35" s="3"/>
      <c r="V35" s="3"/>
      <c r="W35" s="6"/>
      <c r="X35" s="3"/>
      <c r="Y35" s="3"/>
      <c r="Z35" s="3"/>
      <c r="AA35" s="3"/>
      <c r="AB35" s="6"/>
      <c r="AC35" s="3"/>
      <c r="AD35" s="3"/>
      <c r="AE35" s="3"/>
      <c r="AF35" s="3"/>
      <c r="AG35" s="61"/>
      <c r="AH35" s="3"/>
      <c r="AI35" s="3"/>
      <c r="AJ35" s="3"/>
      <c r="AK35" s="3"/>
      <c r="AL35" s="61"/>
      <c r="AM35" s="3"/>
      <c r="AN35" s="3"/>
      <c r="AO35" s="3"/>
      <c r="AP35" s="3"/>
      <c r="AQ35" s="61"/>
      <c r="AR35" s="3"/>
      <c r="AS35" s="3"/>
      <c r="AT35" s="3"/>
      <c r="AU35" s="3"/>
      <c r="AV35" s="61"/>
      <c r="AW35" s="3"/>
      <c r="AX35" s="3"/>
      <c r="AY35" s="3"/>
      <c r="AZ35" s="3"/>
      <c r="BA35" s="61"/>
      <c r="BB35" s="3"/>
      <c r="BC35" s="3"/>
      <c r="BD35" s="3"/>
      <c r="BE35" s="3"/>
      <c r="BF35" s="61"/>
      <c r="BG35" s="3"/>
      <c r="BH35" s="3"/>
      <c r="BI35" s="3"/>
      <c r="BJ35" s="3"/>
      <c r="BK35" s="61"/>
      <c r="BL35" s="3"/>
      <c r="BM35" s="3"/>
      <c r="BN35" s="3"/>
      <c r="BO35" s="3"/>
      <c r="BP35" s="61"/>
      <c r="BQ35" s="3"/>
      <c r="BR35" s="3"/>
      <c r="BS35" s="3"/>
      <c r="BT35" s="3"/>
      <c r="BU35" s="61"/>
      <c r="BV35" s="3"/>
      <c r="BW35" s="3"/>
      <c r="BX35" s="3"/>
      <c r="BY35" s="3"/>
      <c r="BZ35" s="61"/>
      <c r="CA35" s="3"/>
      <c r="CB35" s="3"/>
      <c r="CC35" s="3"/>
      <c r="CD35" s="3"/>
      <c r="CE35" s="61"/>
      <c r="CF35" s="3"/>
      <c r="CG35" s="3"/>
      <c r="CH35" s="3"/>
      <c r="CI35" s="3"/>
      <c r="CJ35" s="61"/>
      <c r="CK35" s="3"/>
      <c r="CL35" s="3"/>
      <c r="CM35" s="3"/>
      <c r="CN35" s="3"/>
      <c r="CO35" s="61"/>
      <c r="CP35" s="3"/>
      <c r="CQ35" s="3"/>
      <c r="CR35" s="3"/>
      <c r="CS35" s="3"/>
      <c r="CT35" s="61"/>
      <c r="CU35" s="3"/>
      <c r="CV35" s="3"/>
      <c r="CW35" s="3"/>
      <c r="CX35"/>
      <c r="CY35"/>
      <c r="CZ35"/>
      <c r="DA35"/>
      <c r="DB35"/>
      <c r="DC35"/>
    </row>
    <row r="36" spans="2:107" s="4" customFormat="1" ht="44.1" hidden="1" customHeight="1" x14ac:dyDescent="0.3">
      <c r="B36" s="138"/>
      <c r="C36" s="141"/>
      <c r="D36" s="10">
        <v>4</v>
      </c>
      <c r="E36" s="33" t="s">
        <v>63</v>
      </c>
      <c r="F36" s="2"/>
      <c r="G36" s="2"/>
      <c r="H36" s="3"/>
      <c r="I36" s="3"/>
      <c r="J36" s="3"/>
      <c r="K36" s="2"/>
      <c r="L36" s="2"/>
      <c r="M36" s="3"/>
      <c r="N36" s="3"/>
      <c r="O36" s="3"/>
      <c r="P36" s="2"/>
      <c r="Q36" s="2"/>
      <c r="R36" s="3"/>
      <c r="S36" s="3"/>
      <c r="T36" s="3"/>
      <c r="U36" s="2"/>
      <c r="V36" s="2"/>
      <c r="W36" s="3"/>
      <c r="X36" s="3"/>
      <c r="Y36" s="3"/>
      <c r="Z36" s="2"/>
      <c r="AA36" s="2"/>
      <c r="AB36" s="3"/>
      <c r="AC36" s="3"/>
      <c r="AD36" s="3"/>
      <c r="AE36" s="2"/>
      <c r="AF36" s="2"/>
      <c r="AG36" s="2"/>
      <c r="AH36" s="3"/>
      <c r="AI36" s="61"/>
      <c r="AJ36" s="3"/>
      <c r="AK36" s="2"/>
      <c r="AL36" s="2"/>
      <c r="AM36" s="3"/>
      <c r="AN36" s="61"/>
      <c r="AO36" s="3"/>
      <c r="AP36" s="2"/>
      <c r="AQ36" s="2"/>
      <c r="AR36" s="3"/>
      <c r="AS36" s="61"/>
      <c r="AT36" s="3"/>
      <c r="AU36" s="2"/>
      <c r="AV36" s="2"/>
      <c r="AW36" s="3"/>
      <c r="AX36" s="61"/>
      <c r="AY36" s="3"/>
      <c r="AZ36" s="2"/>
      <c r="BA36" s="2"/>
      <c r="BB36" s="3"/>
      <c r="BC36" s="61"/>
      <c r="BD36" s="3"/>
      <c r="BE36" s="2"/>
      <c r="BF36" s="2"/>
      <c r="BG36" s="3"/>
      <c r="BH36" s="61"/>
      <c r="BI36" s="3"/>
      <c r="BJ36" s="2"/>
      <c r="BK36" s="2"/>
      <c r="BL36" s="3"/>
      <c r="BM36" s="61"/>
      <c r="BN36" s="3"/>
      <c r="BO36" s="2"/>
      <c r="BP36" s="2"/>
      <c r="BQ36" s="3"/>
      <c r="BR36" s="61"/>
      <c r="BS36" s="3"/>
      <c r="BT36" s="2"/>
      <c r="BU36" s="2"/>
      <c r="BV36" s="3"/>
      <c r="BW36" s="61"/>
      <c r="BX36" s="3"/>
      <c r="BY36" s="2"/>
      <c r="BZ36" s="2"/>
      <c r="CA36" s="3"/>
      <c r="CB36" s="61"/>
      <c r="CC36" s="3"/>
      <c r="CD36" s="2"/>
      <c r="CE36" s="2"/>
      <c r="CF36" s="3"/>
      <c r="CG36" s="61"/>
      <c r="CH36" s="3"/>
      <c r="CI36" s="2"/>
      <c r="CJ36" s="2"/>
      <c r="CK36" s="3"/>
      <c r="CL36" s="61"/>
      <c r="CM36" s="3"/>
      <c r="CN36" s="2"/>
      <c r="CO36" s="2"/>
      <c r="CP36" s="3"/>
      <c r="CQ36" s="61"/>
      <c r="CR36" s="3"/>
      <c r="CS36" s="2"/>
      <c r="CT36" s="2"/>
      <c r="CU36" s="3"/>
      <c r="CV36" s="61"/>
      <c r="CW36" s="3"/>
      <c r="CX36"/>
      <c r="CY36"/>
      <c r="CZ36"/>
      <c r="DA36"/>
      <c r="DB36"/>
      <c r="DC36"/>
    </row>
    <row r="37" spans="2:107" s="5" customFormat="1" ht="44.1" hidden="1" customHeight="1" x14ac:dyDescent="0.3">
      <c r="B37" s="138"/>
      <c r="C37" s="141"/>
      <c r="D37" s="11">
        <v>4</v>
      </c>
      <c r="E37" s="33" t="s">
        <v>66</v>
      </c>
      <c r="F37" s="3"/>
      <c r="G37" s="6"/>
      <c r="H37" s="2"/>
      <c r="I37" s="3"/>
      <c r="J37" s="3"/>
      <c r="K37" s="3"/>
      <c r="L37" s="6"/>
      <c r="M37" s="2"/>
      <c r="N37" s="3"/>
      <c r="O37" s="3"/>
      <c r="P37" s="3"/>
      <c r="Q37" s="6"/>
      <c r="R37" s="2"/>
      <c r="S37" s="3"/>
      <c r="T37" s="3"/>
      <c r="U37" s="3"/>
      <c r="V37" s="6"/>
      <c r="W37" s="2"/>
      <c r="X37" s="3"/>
      <c r="Y37" s="3"/>
      <c r="Z37" s="3"/>
      <c r="AA37" s="6"/>
      <c r="AB37" s="2"/>
      <c r="AC37" s="3"/>
      <c r="AD37" s="3"/>
      <c r="AE37" s="3"/>
      <c r="AF37" s="6"/>
      <c r="AG37" s="6"/>
      <c r="AH37" s="6"/>
      <c r="AI37" s="3"/>
      <c r="AJ37" s="3"/>
      <c r="AK37" s="61"/>
      <c r="AL37" s="6"/>
      <c r="AM37" s="6"/>
      <c r="AN37" s="3"/>
      <c r="AO37" s="3"/>
      <c r="AP37" s="61"/>
      <c r="AQ37" s="6"/>
      <c r="AR37" s="6"/>
      <c r="AS37" s="3"/>
      <c r="AT37" s="3"/>
      <c r="AU37" s="61"/>
      <c r="AV37" s="6"/>
      <c r="AW37" s="6"/>
      <c r="AX37" s="3"/>
      <c r="AY37" s="3"/>
      <c r="AZ37" s="61"/>
      <c r="BA37" s="6"/>
      <c r="BB37" s="6"/>
      <c r="BC37" s="3"/>
      <c r="BD37" s="3"/>
      <c r="BE37" s="61"/>
      <c r="BF37" s="6"/>
      <c r="BG37" s="6"/>
      <c r="BH37" s="3"/>
      <c r="BI37" s="3"/>
      <c r="BJ37" s="61"/>
      <c r="BK37" s="6"/>
      <c r="BL37" s="6"/>
      <c r="BM37" s="3"/>
      <c r="BN37" s="3"/>
      <c r="BO37" s="61"/>
      <c r="BP37" s="6"/>
      <c r="BQ37" s="6"/>
      <c r="BR37" s="3"/>
      <c r="BS37" s="3"/>
      <c r="BT37" s="61"/>
      <c r="BU37" s="6"/>
      <c r="BV37" s="6"/>
      <c r="BW37" s="3"/>
      <c r="BX37" s="3"/>
      <c r="BY37" s="61"/>
      <c r="BZ37" s="6"/>
      <c r="CA37" s="6"/>
      <c r="CB37" s="3"/>
      <c r="CC37" s="3"/>
      <c r="CD37" s="61"/>
      <c r="CE37" s="6"/>
      <c r="CF37" s="6"/>
      <c r="CG37" s="3"/>
      <c r="CH37" s="3"/>
      <c r="CI37" s="61"/>
      <c r="CJ37" s="6"/>
      <c r="CK37" s="6"/>
      <c r="CL37" s="3"/>
      <c r="CM37" s="3"/>
      <c r="CN37" s="61"/>
      <c r="CO37" s="6"/>
      <c r="CP37" s="6"/>
      <c r="CQ37" s="3"/>
      <c r="CR37" s="3"/>
      <c r="CS37" s="61"/>
      <c r="CT37" s="6"/>
      <c r="CU37" s="6"/>
      <c r="CV37" s="3"/>
      <c r="CW37" s="3"/>
      <c r="CX37"/>
      <c r="CY37"/>
      <c r="CZ37"/>
      <c r="DA37"/>
      <c r="DB37"/>
      <c r="DC37"/>
    </row>
    <row r="38" spans="2:107" ht="18" x14ac:dyDescent="0.3">
      <c r="B38" s="68" t="s">
        <v>99</v>
      </c>
      <c r="C38" s="56"/>
      <c r="D38" s="34">
        <v>12</v>
      </c>
    </row>
    <row r="40" spans="2:107" ht="53.1" customHeight="1" x14ac:dyDescent="0.3">
      <c r="C40" s="86" t="s">
        <v>132</v>
      </c>
      <c r="D40" s="10">
        <v>3</v>
      </c>
      <c r="E40" s="77" t="s">
        <v>118</v>
      </c>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5"/>
      <c r="AW40" s="3"/>
      <c r="AX40" s="85"/>
      <c r="AY40" s="3"/>
      <c r="AZ40" s="85"/>
      <c r="BA40" s="3"/>
      <c r="BB40" s="85"/>
      <c r="BC40" s="3"/>
      <c r="BD40" s="85"/>
      <c r="BE40" s="3"/>
      <c r="BF40" s="85"/>
      <c r="BG40" s="3"/>
      <c r="BH40" s="85"/>
      <c r="BI40" s="3"/>
      <c r="BJ40" s="85"/>
      <c r="BK40" s="3"/>
      <c r="BL40" s="85"/>
      <c r="BM40" s="3"/>
      <c r="BN40" s="85"/>
      <c r="BO40" s="3"/>
      <c r="BP40" s="85"/>
      <c r="BQ40" s="3"/>
      <c r="BR40" s="85"/>
      <c r="BS40" s="3"/>
      <c r="BT40" s="85"/>
      <c r="BU40" s="3"/>
      <c r="BV40" s="85"/>
      <c r="BW40" s="3"/>
      <c r="BX40" s="85"/>
      <c r="BY40" s="3"/>
      <c r="BZ40" s="85"/>
      <c r="CA40" s="3"/>
      <c r="CB40" s="85"/>
      <c r="CC40" s="3"/>
      <c r="CD40" s="85"/>
      <c r="CE40" s="3"/>
      <c r="CF40" s="85"/>
      <c r="CG40" s="3"/>
      <c r="CH40" s="85"/>
      <c r="CI40" s="3"/>
      <c r="CJ40" s="85"/>
      <c r="CK40" s="3"/>
      <c r="CL40" s="85"/>
      <c r="CM40" s="3"/>
      <c r="CN40" s="85"/>
      <c r="CO40" s="3"/>
      <c r="CP40" s="85"/>
      <c r="CQ40" s="3"/>
      <c r="CR40" s="85"/>
      <c r="CS40" s="3"/>
      <c r="CT40" s="85"/>
      <c r="CU40" s="3"/>
      <c r="CV40" s="85"/>
      <c r="CW40" s="3"/>
    </row>
    <row r="41" spans="2:107" x14ac:dyDescent="0.3">
      <c r="D41" s="23" t="s">
        <v>122</v>
      </c>
    </row>
    <row r="42" spans="2:107" ht="53.1" customHeight="1" x14ac:dyDescent="0.3">
      <c r="C42" s="167" t="s">
        <v>123</v>
      </c>
      <c r="D42" s="10">
        <v>3</v>
      </c>
      <c r="E42" s="77" t="s">
        <v>119</v>
      </c>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1"/>
      <c r="AX42" s="82"/>
      <c r="AY42" s="82"/>
      <c r="AZ42" s="81"/>
      <c r="BA42" s="82"/>
      <c r="BB42" s="82"/>
      <c r="BC42" s="81"/>
      <c r="BD42" s="82"/>
      <c r="BE42" s="82"/>
      <c r="BF42" s="81"/>
      <c r="BG42" s="82"/>
      <c r="BH42" s="82"/>
      <c r="BI42" s="81"/>
      <c r="BJ42" s="82"/>
      <c r="BK42" s="82"/>
      <c r="BL42" s="81"/>
      <c r="BM42" s="82"/>
      <c r="BN42" s="82"/>
      <c r="BO42" s="81"/>
      <c r="BP42" s="82"/>
      <c r="BQ42" s="82"/>
      <c r="BR42" s="81"/>
      <c r="BS42" s="82"/>
      <c r="BT42" s="82"/>
      <c r="BU42" s="81"/>
      <c r="BV42" s="82"/>
      <c r="BW42" s="82"/>
      <c r="BX42" s="81"/>
      <c r="BY42" s="82"/>
      <c r="BZ42" s="82"/>
      <c r="CA42" s="81"/>
      <c r="CB42" s="82"/>
      <c r="CC42" s="82"/>
      <c r="CD42" s="81"/>
      <c r="CE42" s="82"/>
      <c r="CF42" s="82"/>
      <c r="CG42" s="81"/>
      <c r="CH42" s="82"/>
      <c r="CI42" s="82"/>
      <c r="CJ42" s="81"/>
      <c r="CK42" s="82"/>
      <c r="CL42" s="82"/>
      <c r="CM42" s="81"/>
      <c r="CN42" s="82"/>
      <c r="CO42" s="82"/>
      <c r="CP42" s="81"/>
      <c r="CQ42" s="82"/>
      <c r="CR42" s="82"/>
      <c r="CS42" s="81"/>
      <c r="CT42" s="82"/>
      <c r="CU42" s="82"/>
      <c r="CV42" s="81"/>
      <c r="CW42" s="82"/>
    </row>
    <row r="43" spans="2:107" ht="53.1" customHeight="1" x14ac:dyDescent="0.3">
      <c r="C43" s="167"/>
      <c r="D43" s="10">
        <v>3</v>
      </c>
      <c r="E43" s="77" t="s">
        <v>120</v>
      </c>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1"/>
      <c r="AY43" s="82"/>
      <c r="AZ43" s="82"/>
      <c r="BA43" s="81"/>
      <c r="BB43" s="82"/>
      <c r="BC43" s="82"/>
      <c r="BD43" s="81"/>
      <c r="BE43" s="82"/>
      <c r="BF43" s="82"/>
      <c r="BG43" s="81"/>
      <c r="BH43" s="82"/>
      <c r="BI43" s="82"/>
      <c r="BJ43" s="81"/>
      <c r="BK43" s="82"/>
      <c r="BL43" s="82"/>
      <c r="BM43" s="91" t="s">
        <v>135</v>
      </c>
      <c r="BN43" s="82"/>
      <c r="BO43" s="82"/>
      <c r="BP43" s="81"/>
      <c r="BQ43" s="82"/>
      <c r="BR43" s="82"/>
      <c r="BS43" s="91"/>
      <c r="BT43" s="82"/>
      <c r="BU43" s="82"/>
      <c r="BV43" s="81"/>
      <c r="BW43" s="82"/>
      <c r="BX43" s="82"/>
      <c r="BY43" s="91"/>
      <c r="BZ43" s="82"/>
      <c r="CA43" s="82"/>
      <c r="CB43" s="81"/>
      <c r="CC43" s="82"/>
      <c r="CD43" s="82"/>
      <c r="CE43" s="91"/>
      <c r="CF43" s="82"/>
      <c r="CG43" s="82"/>
      <c r="CH43" s="81"/>
      <c r="CI43" s="82"/>
      <c r="CJ43" s="82"/>
      <c r="CK43" s="91"/>
      <c r="CL43" s="82"/>
      <c r="CM43" s="82"/>
      <c r="CN43" s="81"/>
      <c r="CO43" s="82"/>
      <c r="CP43" s="82"/>
      <c r="CQ43" s="91"/>
      <c r="CR43" s="82"/>
      <c r="CS43" s="82"/>
      <c r="CT43" s="81"/>
      <c r="CU43" s="82"/>
      <c r="CV43" s="82"/>
      <c r="CW43" s="91"/>
    </row>
    <row r="44" spans="2:107" ht="53.1" customHeight="1" x14ac:dyDescent="0.3">
      <c r="C44" s="167"/>
      <c r="D44" s="10">
        <v>3</v>
      </c>
      <c r="E44" s="77" t="s">
        <v>121</v>
      </c>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1"/>
      <c r="AW44" s="82"/>
      <c r="AX44" s="82"/>
      <c r="AY44" s="81"/>
      <c r="AZ44" s="82"/>
      <c r="BA44" s="82"/>
      <c r="BB44" s="81"/>
      <c r="BC44" s="82"/>
      <c r="BD44" s="82"/>
      <c r="BE44" s="81"/>
      <c r="BF44" s="82"/>
      <c r="BG44" s="82"/>
      <c r="BH44" s="82"/>
      <c r="BI44" s="82"/>
      <c r="BJ44" s="82"/>
      <c r="BK44" s="81"/>
      <c r="BL44" s="82"/>
      <c r="BM44" s="82"/>
      <c r="BN44" s="91" t="s">
        <v>135</v>
      </c>
      <c r="BO44" s="82"/>
      <c r="BP44" s="82"/>
      <c r="BQ44" s="81"/>
      <c r="BR44" s="82"/>
      <c r="BS44" s="82"/>
      <c r="BT44" s="82"/>
      <c r="BU44" s="82"/>
      <c r="BV44" s="82"/>
      <c r="BW44" s="81"/>
      <c r="BX44" s="82"/>
      <c r="BY44" s="82"/>
      <c r="BZ44" s="82"/>
      <c r="CA44" s="82"/>
      <c r="CB44" s="82"/>
      <c r="CC44" s="81"/>
      <c r="CD44" s="82"/>
      <c r="CE44" s="82"/>
      <c r="CF44" s="82"/>
      <c r="CG44" s="82"/>
      <c r="CH44" s="82"/>
      <c r="CI44" s="81"/>
      <c r="CJ44" s="82"/>
      <c r="CK44" s="82"/>
      <c r="CL44" s="82"/>
      <c r="CM44" s="82"/>
      <c r="CN44" s="82"/>
      <c r="CO44" s="81"/>
      <c r="CP44" s="82"/>
      <c r="CQ44" s="82"/>
      <c r="CR44" s="82"/>
      <c r="CS44" s="82"/>
      <c r="CT44" s="82"/>
      <c r="CU44" s="81"/>
      <c r="CV44" s="82"/>
      <c r="CW44" s="82"/>
    </row>
    <row r="45" spans="2:107" ht="3" customHeight="1" x14ac:dyDescent="0.3">
      <c r="C45" s="78"/>
      <c r="D45" s="79"/>
      <c r="E45" s="80"/>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4"/>
      <c r="AW45" s="83"/>
      <c r="AX45" s="83"/>
      <c r="AY45" s="84"/>
      <c r="AZ45" s="83"/>
      <c r="BA45" s="83"/>
      <c r="BB45" s="84"/>
      <c r="BC45" s="83"/>
      <c r="BD45" s="83"/>
      <c r="BE45" s="84"/>
      <c r="BF45" s="83"/>
      <c r="BG45" s="83"/>
      <c r="BH45" s="84"/>
      <c r="BI45" s="83"/>
      <c r="BJ45" s="83"/>
      <c r="BK45" s="84"/>
      <c r="BL45" s="83"/>
      <c r="BM45" s="83"/>
      <c r="BN45" s="84"/>
      <c r="BO45" s="83"/>
      <c r="BP45" s="83"/>
      <c r="BQ45" s="84"/>
      <c r="BR45" s="83"/>
      <c r="BS45" s="83"/>
      <c r="BT45" s="84"/>
      <c r="BU45" s="83"/>
      <c r="BV45" s="83"/>
      <c r="BW45" s="84"/>
      <c r="BX45" s="83"/>
      <c r="BY45" s="83"/>
      <c r="BZ45" s="84"/>
      <c r="CA45" s="83"/>
      <c r="CB45" s="83"/>
      <c r="CC45" s="84"/>
      <c r="CD45" s="83"/>
      <c r="CE45" s="83"/>
      <c r="CF45" s="84"/>
      <c r="CG45" s="83"/>
      <c r="CH45" s="83"/>
      <c r="CI45" s="84"/>
      <c r="CJ45" s="83"/>
      <c r="CK45" s="83"/>
      <c r="CL45" s="84"/>
      <c r="CM45" s="83"/>
      <c r="CN45" s="83"/>
      <c r="CO45" s="84"/>
      <c r="CP45" s="83"/>
      <c r="CQ45" s="83"/>
      <c r="CR45" s="84"/>
      <c r="CS45" s="83"/>
      <c r="CT45" s="83"/>
      <c r="CU45" s="84"/>
      <c r="CV45" s="83"/>
      <c r="CW45" s="83"/>
    </row>
    <row r="46" spans="2:107" ht="53.1" customHeight="1" x14ac:dyDescent="0.3">
      <c r="C46" s="168" t="s">
        <v>124</v>
      </c>
      <c r="D46" s="10">
        <v>3</v>
      </c>
      <c r="E46" s="77" t="s">
        <v>125</v>
      </c>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1"/>
      <c r="AY46" s="82"/>
      <c r="AZ46" s="82"/>
      <c r="BA46" s="81"/>
      <c r="BB46" s="82"/>
      <c r="BC46" s="82"/>
      <c r="BD46" s="81"/>
      <c r="BE46" s="82"/>
      <c r="BF46" s="82"/>
      <c r="BG46" s="81"/>
      <c r="BH46" s="82"/>
      <c r="BI46" s="82"/>
      <c r="BJ46" s="81"/>
      <c r="BK46" s="82"/>
      <c r="BL46" s="82"/>
      <c r="BM46" s="81"/>
      <c r="BN46" s="82"/>
      <c r="BO46" s="82"/>
      <c r="BP46" s="81"/>
      <c r="BQ46" s="82"/>
      <c r="BR46" s="82"/>
      <c r="BS46" s="81"/>
      <c r="BT46" s="82"/>
      <c r="BU46" s="82"/>
      <c r="BV46" s="81"/>
      <c r="BW46" s="82"/>
      <c r="BX46" s="82"/>
      <c r="BY46" s="81"/>
      <c r="BZ46" s="82"/>
      <c r="CA46" s="82"/>
      <c r="CB46" s="81"/>
      <c r="CC46" s="82"/>
      <c r="CD46" s="82"/>
      <c r="CE46" s="81"/>
      <c r="CF46" s="82"/>
      <c r="CG46" s="82"/>
      <c r="CH46" s="81"/>
      <c r="CI46" s="82"/>
      <c r="CJ46" s="82"/>
      <c r="CK46" s="81"/>
      <c r="CL46" s="82"/>
      <c r="CM46" s="82"/>
      <c r="CN46" s="81"/>
      <c r="CO46" s="82"/>
      <c r="CP46" s="82"/>
      <c r="CQ46" s="81"/>
      <c r="CR46" s="82"/>
      <c r="CS46" s="82"/>
      <c r="CT46" s="81"/>
      <c r="CU46" s="82"/>
      <c r="CV46" s="82"/>
      <c r="CW46" s="81"/>
    </row>
    <row r="47" spans="2:107" ht="53.1" customHeight="1" x14ac:dyDescent="0.3">
      <c r="C47" s="168"/>
      <c r="D47" s="10">
        <v>3</v>
      </c>
      <c r="E47" s="77" t="s">
        <v>126</v>
      </c>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1"/>
      <c r="AX47" s="82"/>
      <c r="AY47" s="82"/>
      <c r="AZ47" s="81"/>
      <c r="BA47" s="82"/>
      <c r="BB47" s="82"/>
      <c r="BC47" s="81"/>
      <c r="BD47" s="82"/>
      <c r="BE47" s="82"/>
      <c r="BF47" s="81"/>
      <c r="BG47" s="82"/>
      <c r="BH47" s="82"/>
      <c r="BI47" s="81"/>
      <c r="BJ47" s="82"/>
      <c r="BK47" s="82"/>
      <c r="BL47" s="81"/>
      <c r="BM47" s="82"/>
      <c r="BN47" s="82"/>
      <c r="BO47" s="81"/>
      <c r="BP47" s="82"/>
      <c r="BQ47" s="82"/>
      <c r="BR47" s="81"/>
      <c r="BS47" s="82"/>
      <c r="BT47" s="82"/>
      <c r="BU47" s="81"/>
      <c r="BV47" s="82"/>
      <c r="BW47" s="82"/>
      <c r="BX47" s="81"/>
      <c r="BY47" s="82"/>
      <c r="BZ47" s="82"/>
      <c r="CA47" s="81"/>
      <c r="CB47" s="82"/>
      <c r="CC47" s="82"/>
      <c r="CD47" s="81"/>
      <c r="CE47" s="82"/>
      <c r="CF47" s="82"/>
      <c r="CG47" s="81"/>
      <c r="CH47" s="82"/>
      <c r="CI47" s="82"/>
      <c r="CJ47" s="81"/>
      <c r="CK47" s="82"/>
      <c r="CL47" s="82"/>
      <c r="CM47" s="81"/>
      <c r="CN47" s="82"/>
      <c r="CO47" s="82"/>
      <c r="CP47" s="81"/>
      <c r="CQ47" s="82"/>
      <c r="CR47" s="82"/>
      <c r="CS47" s="81"/>
      <c r="CT47" s="82"/>
      <c r="CU47" s="82"/>
      <c r="CV47" s="81"/>
      <c r="CW47" s="82"/>
    </row>
    <row r="48" spans="2:107" ht="53.1" customHeight="1" x14ac:dyDescent="0.3">
      <c r="C48" s="168"/>
      <c r="D48" s="10">
        <v>3</v>
      </c>
      <c r="E48" s="77" t="s">
        <v>127</v>
      </c>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1"/>
      <c r="AW48" s="82"/>
      <c r="AX48" s="82"/>
      <c r="AY48" s="81"/>
      <c r="AZ48" s="82"/>
      <c r="BA48" s="82"/>
      <c r="BB48" s="81"/>
      <c r="BC48" s="82"/>
      <c r="BD48" s="82"/>
      <c r="BE48" s="81"/>
      <c r="BF48" s="82"/>
      <c r="BG48" s="82"/>
      <c r="BH48" s="81"/>
      <c r="BI48" s="82"/>
      <c r="BJ48" s="82"/>
      <c r="BK48" s="81"/>
      <c r="BL48" s="82"/>
      <c r="BM48" s="82"/>
      <c r="BN48" s="81"/>
      <c r="BO48" s="82"/>
      <c r="BP48" s="82"/>
      <c r="BQ48" s="81"/>
      <c r="BR48" s="82"/>
      <c r="BS48" s="82"/>
      <c r="BT48" s="81"/>
      <c r="BU48" s="82"/>
      <c r="BV48" s="82"/>
      <c r="BW48" s="81"/>
      <c r="BX48" s="82"/>
      <c r="BY48" s="82"/>
      <c r="BZ48" s="81"/>
      <c r="CA48" s="82"/>
      <c r="CB48" s="82"/>
      <c r="CC48" s="81"/>
      <c r="CD48" s="82"/>
      <c r="CE48" s="82"/>
      <c r="CF48" s="81"/>
      <c r="CG48" s="82"/>
      <c r="CH48" s="82"/>
      <c r="CI48" s="81"/>
      <c r="CJ48" s="82"/>
      <c r="CK48" s="82"/>
      <c r="CL48" s="81"/>
      <c r="CM48" s="82"/>
      <c r="CN48" s="82"/>
      <c r="CO48" s="81"/>
      <c r="CP48" s="82"/>
      <c r="CQ48" s="82"/>
      <c r="CR48" s="81"/>
      <c r="CS48" s="82"/>
      <c r="CT48" s="82"/>
      <c r="CU48" s="81"/>
      <c r="CV48" s="82"/>
      <c r="CW48" s="82"/>
    </row>
    <row r="49" spans="3:101" ht="3" customHeight="1" x14ac:dyDescent="0.3">
      <c r="C49" s="78"/>
      <c r="D49" s="79"/>
      <c r="E49" s="80"/>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4"/>
      <c r="AW49" s="83"/>
      <c r="AX49" s="83"/>
      <c r="AY49" s="84"/>
      <c r="AZ49" s="83"/>
      <c r="BA49" s="83"/>
      <c r="BB49" s="84"/>
      <c r="BC49" s="83"/>
      <c r="BD49" s="83"/>
      <c r="BE49" s="84"/>
      <c r="BF49" s="83"/>
      <c r="BG49" s="83"/>
      <c r="BH49" s="84"/>
      <c r="BI49" s="83"/>
      <c r="BJ49" s="83"/>
      <c r="BK49" s="84"/>
      <c r="BL49" s="83"/>
      <c r="BM49" s="83"/>
      <c r="BN49" s="84"/>
      <c r="BO49" s="83"/>
      <c r="BP49" s="83"/>
      <c r="BQ49" s="84"/>
      <c r="BR49" s="83"/>
      <c r="BS49" s="83"/>
      <c r="BT49" s="84"/>
      <c r="BU49" s="83"/>
      <c r="BV49" s="83"/>
      <c r="BW49" s="84"/>
      <c r="BX49" s="83"/>
      <c r="BY49" s="83"/>
      <c r="BZ49" s="84"/>
      <c r="CA49" s="83"/>
      <c r="CB49" s="83"/>
      <c r="CC49" s="84"/>
      <c r="CD49" s="83"/>
      <c r="CE49" s="83"/>
      <c r="CF49" s="84"/>
      <c r="CG49" s="83"/>
      <c r="CH49" s="83"/>
      <c r="CI49" s="84"/>
      <c r="CJ49" s="83"/>
      <c r="CK49" s="83"/>
      <c r="CL49" s="84"/>
      <c r="CM49" s="83"/>
      <c r="CN49" s="83"/>
      <c r="CO49" s="84"/>
      <c r="CP49" s="83"/>
      <c r="CQ49" s="83"/>
      <c r="CR49" s="84"/>
      <c r="CS49" s="83"/>
      <c r="CT49" s="83"/>
      <c r="CU49" s="84"/>
      <c r="CV49" s="83"/>
      <c r="CW49" s="83"/>
    </row>
    <row r="50" spans="3:101" ht="53.1" customHeight="1" x14ac:dyDescent="0.3">
      <c r="C50" s="129" t="s">
        <v>128</v>
      </c>
      <c r="D50" s="10">
        <v>3</v>
      </c>
      <c r="E50" s="77" t="s">
        <v>129</v>
      </c>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1"/>
      <c r="BA50" s="82"/>
      <c r="BB50" s="82"/>
      <c r="BC50" s="81"/>
      <c r="BD50" s="82"/>
      <c r="BE50" s="82"/>
      <c r="BF50" s="81"/>
      <c r="BG50" s="82"/>
      <c r="BH50" s="82"/>
      <c r="BI50" s="81"/>
      <c r="BJ50" s="82"/>
      <c r="BK50" s="82"/>
      <c r="BL50" s="91" t="s">
        <v>135</v>
      </c>
      <c r="BM50" s="82"/>
      <c r="BN50" s="82"/>
      <c r="BO50" s="91" t="s">
        <v>135</v>
      </c>
      <c r="BP50" s="82"/>
      <c r="BQ50" s="82"/>
      <c r="BR50" s="91" t="s">
        <v>135</v>
      </c>
      <c r="BS50" s="82"/>
      <c r="BT50" s="82"/>
      <c r="BU50" s="91" t="s">
        <v>135</v>
      </c>
      <c r="BV50" s="82"/>
      <c r="BW50" s="82"/>
      <c r="BX50" s="91" t="s">
        <v>135</v>
      </c>
      <c r="BY50" s="82"/>
      <c r="BZ50" s="82"/>
      <c r="CA50" s="81"/>
      <c r="CB50" s="82"/>
      <c r="CC50" s="82"/>
      <c r="CD50" s="81"/>
      <c r="CE50" s="82"/>
      <c r="CF50" s="82"/>
      <c r="CG50" s="81"/>
      <c r="CH50" s="82"/>
      <c r="CI50" s="82"/>
      <c r="CJ50" s="81"/>
      <c r="CK50" s="82"/>
      <c r="CL50" s="82"/>
      <c r="CM50" s="81"/>
      <c r="CN50" s="82"/>
      <c r="CO50" s="82"/>
      <c r="CP50" s="81"/>
      <c r="CQ50" s="82"/>
      <c r="CR50" s="82"/>
      <c r="CS50" s="81"/>
      <c r="CT50" s="82"/>
      <c r="CU50" s="82"/>
      <c r="CV50" s="81"/>
      <c r="CW50" s="82"/>
    </row>
    <row r="51" spans="3:101" ht="53.1" customHeight="1" x14ac:dyDescent="0.3">
      <c r="C51" s="129"/>
      <c r="D51" s="10">
        <v>3</v>
      </c>
      <c r="E51" s="77" t="s">
        <v>130</v>
      </c>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1"/>
      <c r="BB51" s="82"/>
      <c r="BC51" s="82"/>
      <c r="BD51" s="81"/>
      <c r="BE51" s="82"/>
      <c r="BF51" s="82"/>
      <c r="BG51" s="81"/>
      <c r="BH51" s="82"/>
      <c r="BI51" s="82"/>
      <c r="BJ51" s="81"/>
      <c r="BK51" s="82"/>
      <c r="BL51" s="82"/>
      <c r="BM51" s="81"/>
      <c r="BN51" s="82"/>
      <c r="BO51" s="82"/>
      <c r="BP51" s="81"/>
      <c r="BQ51" s="82"/>
      <c r="BR51" s="82"/>
      <c r="BS51" s="81"/>
      <c r="BT51" s="82"/>
      <c r="BU51" s="82"/>
      <c r="BV51" s="91" t="s">
        <v>135</v>
      </c>
      <c r="BW51" s="82"/>
      <c r="BX51" s="82"/>
      <c r="BY51" s="81"/>
      <c r="BZ51" s="82"/>
      <c r="CA51" s="82"/>
      <c r="CB51" s="81"/>
      <c r="CC51" s="82"/>
      <c r="CD51" s="82"/>
      <c r="CE51" s="81"/>
      <c r="CF51" s="82"/>
      <c r="CG51" s="82"/>
      <c r="CH51" s="81"/>
      <c r="CI51" s="82"/>
      <c r="CJ51" s="82"/>
      <c r="CK51" s="81"/>
      <c r="CL51" s="82"/>
      <c r="CM51" s="82"/>
      <c r="CN51" s="81"/>
      <c r="CO51" s="82"/>
      <c r="CP51" s="82"/>
      <c r="CQ51" s="81"/>
      <c r="CR51" s="82"/>
      <c r="CS51" s="82"/>
      <c r="CT51" s="81"/>
      <c r="CU51" s="82"/>
      <c r="CV51" s="82"/>
      <c r="CW51" s="81"/>
    </row>
    <row r="52" spans="3:101" ht="53.1" customHeight="1" x14ac:dyDescent="0.3">
      <c r="C52" s="129"/>
      <c r="D52" s="10">
        <v>3</v>
      </c>
      <c r="E52" s="77" t="s">
        <v>131</v>
      </c>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1"/>
      <c r="BC52" s="82"/>
      <c r="BD52" s="82"/>
      <c r="BE52" s="81"/>
      <c r="BF52" s="82"/>
      <c r="BG52" s="82"/>
      <c r="BH52" s="81"/>
      <c r="BI52" s="82"/>
      <c r="BJ52" s="82"/>
      <c r="BK52" s="81"/>
      <c r="BL52" s="82"/>
      <c r="BM52" s="82"/>
      <c r="BN52" s="81"/>
      <c r="BO52" s="82"/>
      <c r="BP52" s="82"/>
      <c r="BQ52" s="91" t="s">
        <v>135</v>
      </c>
      <c r="BR52" s="82"/>
      <c r="BS52" s="82"/>
      <c r="BT52" s="81"/>
      <c r="BU52" s="82"/>
      <c r="BV52" s="82"/>
      <c r="BW52" s="91" t="s">
        <v>135</v>
      </c>
      <c r="BX52" s="82"/>
      <c r="BY52" s="82"/>
      <c r="BZ52" s="81"/>
      <c r="CA52" s="82"/>
      <c r="CB52" s="82"/>
      <c r="CC52" s="82"/>
      <c r="CD52" s="82"/>
      <c r="CE52" s="82"/>
      <c r="CF52" s="81"/>
      <c r="CG52" s="82"/>
      <c r="CH52" s="82"/>
      <c r="CI52" s="82"/>
      <c r="CJ52" s="82"/>
      <c r="CK52" s="82"/>
      <c r="CL52" s="81"/>
      <c r="CM52" s="82"/>
      <c r="CN52" s="82"/>
      <c r="CO52" s="82"/>
      <c r="CP52" s="82"/>
      <c r="CQ52" s="82"/>
      <c r="CR52" s="81"/>
      <c r="CS52" s="82"/>
      <c r="CT52" s="82"/>
      <c r="CU52" s="81"/>
      <c r="CV52" s="82"/>
      <c r="CW52" s="82"/>
    </row>
    <row r="53" spans="3:101" ht="3" customHeight="1" x14ac:dyDescent="0.3">
      <c r="C53" s="78"/>
      <c r="D53" s="79"/>
      <c r="E53" s="92"/>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4"/>
      <c r="AW53" s="83"/>
      <c r="AX53" s="83"/>
      <c r="AY53" s="84"/>
      <c r="AZ53" s="83"/>
      <c r="BA53" s="83"/>
      <c r="BB53" s="84"/>
      <c r="BC53" s="83"/>
      <c r="BD53" s="83"/>
      <c r="BE53" s="84"/>
      <c r="BF53" s="83"/>
      <c r="BG53" s="83"/>
      <c r="BH53" s="84"/>
      <c r="BI53" s="83"/>
      <c r="BJ53" s="83"/>
      <c r="BK53" s="84"/>
      <c r="BL53" s="83"/>
      <c r="BM53" s="83"/>
      <c r="BN53" s="84"/>
      <c r="BO53" s="83"/>
      <c r="BP53" s="83"/>
      <c r="BQ53" s="84"/>
      <c r="BR53" s="83"/>
      <c r="BS53" s="83"/>
      <c r="BT53" s="84"/>
      <c r="BU53" s="83"/>
      <c r="BV53" s="83"/>
      <c r="BW53" s="84"/>
      <c r="BX53" s="83"/>
      <c r="BY53" s="83"/>
      <c r="BZ53" s="84"/>
      <c r="CA53" s="83"/>
      <c r="CB53" s="83"/>
      <c r="CC53" s="84"/>
      <c r="CD53" s="83"/>
      <c r="CE53" s="83"/>
      <c r="CF53" s="84"/>
      <c r="CG53" s="83"/>
      <c r="CH53" s="83"/>
      <c r="CI53" s="84"/>
      <c r="CJ53" s="83"/>
      <c r="CK53" s="83"/>
      <c r="CL53" s="84"/>
      <c r="CM53" s="83"/>
      <c r="CN53" s="83"/>
      <c r="CO53" s="84"/>
      <c r="CP53" s="83"/>
      <c r="CQ53" s="83"/>
      <c r="CR53" s="84"/>
      <c r="CS53" s="83"/>
      <c r="CT53" s="83"/>
      <c r="CU53" s="84"/>
      <c r="CV53" s="83"/>
      <c r="CW53" s="83"/>
    </row>
    <row r="54" spans="3:101" ht="53.1" customHeight="1" x14ac:dyDescent="0.3">
      <c r="C54" s="129" t="s">
        <v>136</v>
      </c>
      <c r="D54" s="93">
        <v>3</v>
      </c>
      <c r="E54" s="77" t="s">
        <v>137</v>
      </c>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1"/>
      <c r="BJ54" s="82"/>
      <c r="BK54" s="82"/>
      <c r="BL54" s="82"/>
      <c r="BM54" s="81"/>
      <c r="BN54" s="82"/>
      <c r="BO54" s="82"/>
      <c r="BP54" s="82"/>
      <c r="BQ54" s="82"/>
      <c r="BR54" s="82"/>
      <c r="BS54" s="82"/>
      <c r="BT54" s="82"/>
      <c r="BU54" s="82"/>
      <c r="BV54" s="82"/>
      <c r="BW54" s="82"/>
      <c r="BX54" s="82"/>
      <c r="BY54" s="81"/>
      <c r="BZ54" s="82"/>
      <c r="CA54" s="82"/>
      <c r="CB54" s="82"/>
      <c r="CC54" s="82"/>
      <c r="CD54" s="82"/>
      <c r="CE54" s="81"/>
      <c r="CF54" s="82"/>
      <c r="CG54" s="81"/>
      <c r="CH54" s="82"/>
      <c r="CI54" s="82"/>
      <c r="CJ54" s="82"/>
      <c r="CK54" s="81"/>
      <c r="CL54" s="82"/>
      <c r="CM54" s="82"/>
      <c r="CN54" s="82"/>
      <c r="CO54" s="82"/>
      <c r="CP54" s="82"/>
      <c r="CQ54" s="82"/>
      <c r="CR54" s="82"/>
      <c r="CS54" s="82"/>
      <c r="CT54" s="82"/>
      <c r="CU54" s="82"/>
      <c r="CV54" s="82"/>
      <c r="CW54" s="82"/>
    </row>
    <row r="55" spans="3:101" ht="53.1" customHeight="1" x14ac:dyDescent="0.3">
      <c r="C55" s="129"/>
      <c r="D55" s="93">
        <v>3</v>
      </c>
      <c r="E55" s="77" t="s">
        <v>138</v>
      </c>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1"/>
      <c r="BM55" s="82"/>
      <c r="BN55" s="82"/>
      <c r="BO55" s="82"/>
      <c r="BP55" s="82"/>
      <c r="BQ55" s="82"/>
      <c r="BR55" s="81"/>
      <c r="BS55" s="82"/>
      <c r="BT55" s="82"/>
      <c r="BU55" s="82"/>
      <c r="BV55" s="82"/>
      <c r="BW55" s="82"/>
      <c r="BX55" s="81"/>
      <c r="BY55" s="82"/>
      <c r="BZ55" s="82"/>
      <c r="CA55" s="82"/>
      <c r="CB55" s="82"/>
      <c r="CC55" s="82"/>
      <c r="CD55" s="81"/>
      <c r="CE55" s="82"/>
      <c r="CF55" s="82"/>
      <c r="CG55" s="82"/>
      <c r="CH55" s="82"/>
      <c r="CI55" s="82"/>
      <c r="CJ55" s="81"/>
      <c r="CK55" s="82"/>
      <c r="CL55" s="82"/>
      <c r="CM55" s="82"/>
      <c r="CN55" s="82"/>
      <c r="CO55" s="82"/>
      <c r="CP55" s="81"/>
      <c r="CQ55" s="82"/>
      <c r="CR55" s="82"/>
      <c r="CS55" s="82"/>
      <c r="CT55" s="82"/>
      <c r="CU55" s="82"/>
      <c r="CV55" s="81"/>
      <c r="CW55" s="82"/>
    </row>
    <row r="58" spans="3:101" x14ac:dyDescent="0.3">
      <c r="AZ58" t="s">
        <v>25</v>
      </c>
    </row>
    <row r="59" spans="3:101" ht="15" customHeight="1" x14ac:dyDescent="0.3">
      <c r="AZ59" s="165" t="s">
        <v>24</v>
      </c>
      <c r="BA59" s="165"/>
      <c r="BB59" s="165"/>
      <c r="BC59" s="165"/>
      <c r="BD59" s="165"/>
      <c r="BE59" s="165"/>
      <c r="BF59" s="165"/>
      <c r="BG59" s="165"/>
      <c r="BH59" s="165"/>
      <c r="BI59" s="165"/>
      <c r="BJ59" s="165"/>
    </row>
    <row r="60" spans="3:101" x14ac:dyDescent="0.3">
      <c r="AZ60" s="165"/>
      <c r="BA60" s="165"/>
      <c r="BB60" s="165"/>
      <c r="BC60" s="165"/>
      <c r="BD60" s="165"/>
      <c r="BE60" s="165"/>
      <c r="BF60" s="165"/>
      <c r="BG60" s="165"/>
      <c r="BH60" s="165"/>
      <c r="BI60" s="165"/>
      <c r="BJ60" s="165"/>
    </row>
    <row r="61" spans="3:101" x14ac:dyDescent="0.3">
      <c r="AZ61" s="165" t="s">
        <v>37</v>
      </c>
      <c r="BA61" s="165"/>
      <c r="BB61" s="165"/>
      <c r="BC61" s="165"/>
      <c r="BD61" s="165"/>
      <c r="BE61" s="165"/>
      <c r="BF61" s="165"/>
      <c r="BG61" s="165"/>
      <c r="BH61" s="165"/>
      <c r="BI61" s="165"/>
      <c r="BJ61" s="165"/>
    </row>
    <row r="62" spans="3:101" x14ac:dyDescent="0.3">
      <c r="AZ62" s="165"/>
      <c r="BA62" s="165"/>
      <c r="BB62" s="165"/>
      <c r="BC62" s="165"/>
      <c r="BD62" s="165"/>
      <c r="BE62" s="165"/>
      <c r="BF62" s="165"/>
      <c r="BG62" s="165"/>
      <c r="BH62" s="165"/>
      <c r="BI62" s="165"/>
      <c r="BJ62" s="165"/>
    </row>
    <row r="63" spans="3:101" x14ac:dyDescent="0.3">
      <c r="AZ63" s="165"/>
      <c r="BA63" s="165"/>
      <c r="BB63" s="165"/>
      <c r="BC63" s="165"/>
      <c r="BD63" s="165"/>
      <c r="BE63" s="165"/>
      <c r="BF63" s="165"/>
      <c r="BG63" s="165"/>
      <c r="BH63" s="165"/>
      <c r="BI63" s="165"/>
      <c r="BJ63" s="165"/>
    </row>
    <row r="64" spans="3:101" x14ac:dyDescent="0.3">
      <c r="AZ64" s="166" t="s">
        <v>134</v>
      </c>
      <c r="BA64" s="166"/>
      <c r="BB64" s="166"/>
      <c r="BC64" s="166"/>
      <c r="BD64" s="166"/>
      <c r="BE64" s="166"/>
      <c r="BF64" s="166"/>
      <c r="BG64" s="166"/>
      <c r="BH64" s="166"/>
      <c r="BI64" s="166"/>
      <c r="BJ64" s="166"/>
    </row>
    <row r="65" spans="5:102" x14ac:dyDescent="0.3">
      <c r="AZ65" s="166"/>
      <c r="BA65" s="166"/>
      <c r="BB65" s="166"/>
      <c r="BC65" s="166"/>
      <c r="BD65" s="166"/>
      <c r="BE65" s="166"/>
      <c r="BF65" s="166"/>
      <c r="BG65" s="166"/>
      <c r="BH65" s="166"/>
      <c r="BI65" s="166"/>
      <c r="BJ65" s="166"/>
    </row>
    <row r="66" spans="5:102" x14ac:dyDescent="0.3">
      <c r="AZ66" s="166"/>
      <c r="BA66" s="166"/>
      <c r="BB66" s="166"/>
      <c r="BC66" s="166"/>
      <c r="BD66" s="166"/>
      <c r="BE66" s="166"/>
      <c r="BF66" s="166"/>
      <c r="BG66" s="166"/>
      <c r="BH66" s="166"/>
      <c r="BI66" s="166"/>
      <c r="BJ66" s="166"/>
    </row>
    <row r="67" spans="5:102" x14ac:dyDescent="0.3">
      <c r="AZ67" s="166"/>
      <c r="BA67" s="166"/>
      <c r="BB67" s="166"/>
      <c r="BC67" s="166"/>
      <c r="BD67" s="166"/>
      <c r="BE67" s="166"/>
      <c r="BF67" s="166"/>
      <c r="BG67" s="166"/>
      <c r="BH67" s="166"/>
      <c r="BI67" s="166"/>
      <c r="BJ67" s="166"/>
    </row>
    <row r="75" spans="5:102" s="9" customFormat="1" x14ac:dyDescent="0.3">
      <c r="E75" s="21"/>
      <c r="CX75"/>
    </row>
    <row r="76" spans="5:102" x14ac:dyDescent="0.3">
      <c r="E76" s="22"/>
    </row>
  </sheetData>
  <sheetProtection algorithmName="SHA-512" hashValue="ifa3Gg3dDAUgsEkrCoeZHNy+BsyWV7eZd8hAuHk5zUX8awUbixrH3f/c+AedUWsyphVMyAF9FtFvKKbgfE08RQ==" saltValue="iEWXwk2QFB0Ax7SEfPpHtA==" spinCount="100000" sheet="1" objects="1" scenarios="1"/>
  <mergeCells count="213">
    <mergeCell ref="AZ59:BJ60"/>
    <mergeCell ref="AZ61:BJ63"/>
    <mergeCell ref="AZ64:BJ67"/>
    <mergeCell ref="C42:C44"/>
    <mergeCell ref="C46:C48"/>
    <mergeCell ref="C50:C52"/>
    <mergeCell ref="BT1:BY1"/>
    <mergeCell ref="BZ1:CE1"/>
    <mergeCell ref="CF1:CK1"/>
    <mergeCell ref="AJ3:AK3"/>
    <mergeCell ref="N3:O3"/>
    <mergeCell ref="P3:Q3"/>
    <mergeCell ref="R3:S3"/>
    <mergeCell ref="T3:U3"/>
    <mergeCell ref="V3:W3"/>
    <mergeCell ref="X3:Y3"/>
    <mergeCell ref="AX3:AY3"/>
    <mergeCell ref="AZ3:BA3"/>
    <mergeCell ref="BB3:BC3"/>
    <mergeCell ref="BD3:BE3"/>
    <mergeCell ref="BF3:BG3"/>
    <mergeCell ref="BH3:BI3"/>
    <mergeCell ref="AL3:AM3"/>
    <mergeCell ref="AN3:AO3"/>
    <mergeCell ref="CL1:CQ1"/>
    <mergeCell ref="CR1:CW1"/>
    <mergeCell ref="B3:C3"/>
    <mergeCell ref="F3:G3"/>
    <mergeCell ref="H3:I3"/>
    <mergeCell ref="J3:K3"/>
    <mergeCell ref="L3:M3"/>
    <mergeCell ref="AJ1:AO1"/>
    <mergeCell ref="AP1:AU1"/>
    <mergeCell ref="AV1:BA1"/>
    <mergeCell ref="BB1:BG1"/>
    <mergeCell ref="BH1:BM1"/>
    <mergeCell ref="BN1:BS1"/>
    <mergeCell ref="B1:E1"/>
    <mergeCell ref="F1:K1"/>
    <mergeCell ref="L1:Q1"/>
    <mergeCell ref="R1:W1"/>
    <mergeCell ref="X1:AC1"/>
    <mergeCell ref="AD1:AI1"/>
    <mergeCell ref="Z3:AA3"/>
    <mergeCell ref="AB3:AC3"/>
    <mergeCell ref="AD3:AE3"/>
    <mergeCell ref="AF3:AG3"/>
    <mergeCell ref="AH3:AI3"/>
    <mergeCell ref="AP3:AQ3"/>
    <mergeCell ref="AR3:AS3"/>
    <mergeCell ref="AT3:AU3"/>
    <mergeCell ref="AV3:AW3"/>
    <mergeCell ref="BZ3:CA3"/>
    <mergeCell ref="CB3:CC3"/>
    <mergeCell ref="CD3:CE3"/>
    <mergeCell ref="CF3:CG3"/>
    <mergeCell ref="BJ3:BK3"/>
    <mergeCell ref="BL3:BM3"/>
    <mergeCell ref="BN3:BO3"/>
    <mergeCell ref="BP3:BQ3"/>
    <mergeCell ref="BR3:BS3"/>
    <mergeCell ref="BT3:BU3"/>
    <mergeCell ref="R9:S9"/>
    <mergeCell ref="T9:U9"/>
    <mergeCell ref="V9:W9"/>
    <mergeCell ref="X9:Y9"/>
    <mergeCell ref="Z9:AA9"/>
    <mergeCell ref="AB9:AC9"/>
    <mergeCell ref="CT3:CU3"/>
    <mergeCell ref="CV3:CW3"/>
    <mergeCell ref="B4:C4"/>
    <mergeCell ref="B5:C5"/>
    <mergeCell ref="F9:G9"/>
    <mergeCell ref="H9:I9"/>
    <mergeCell ref="J9:K9"/>
    <mergeCell ref="L9:M9"/>
    <mergeCell ref="N9:O9"/>
    <mergeCell ref="P9:Q9"/>
    <mergeCell ref="CH3:CI3"/>
    <mergeCell ref="CJ3:CK3"/>
    <mergeCell ref="CL3:CM3"/>
    <mergeCell ref="CN3:CO3"/>
    <mergeCell ref="CP3:CQ3"/>
    <mergeCell ref="CR3:CS3"/>
    <mergeCell ref="BV3:BW3"/>
    <mergeCell ref="BX3:BY3"/>
    <mergeCell ref="AV9:AW9"/>
    <mergeCell ref="AX9:AY9"/>
    <mergeCell ref="AZ9:BA9"/>
    <mergeCell ref="AD9:AE9"/>
    <mergeCell ref="AF9:AG9"/>
    <mergeCell ref="AH9:AI9"/>
    <mergeCell ref="AJ9:AK9"/>
    <mergeCell ref="AL9:AM9"/>
    <mergeCell ref="AN9:AO9"/>
    <mergeCell ref="CN9:CO9"/>
    <mergeCell ref="CP9:CQ9"/>
    <mergeCell ref="CR9:CS9"/>
    <mergeCell ref="CT9:CU9"/>
    <mergeCell ref="CV9:CW9"/>
    <mergeCell ref="BZ9:CA9"/>
    <mergeCell ref="CB9:CC9"/>
    <mergeCell ref="CD9:CE9"/>
    <mergeCell ref="CF9:CG9"/>
    <mergeCell ref="CH9:CI9"/>
    <mergeCell ref="CJ9:CK9"/>
    <mergeCell ref="D10:E10"/>
    <mergeCell ref="F10:I10"/>
    <mergeCell ref="J10:O10"/>
    <mergeCell ref="P10:U10"/>
    <mergeCell ref="V10:AA10"/>
    <mergeCell ref="AB10:AG10"/>
    <mergeCell ref="BN11:BS11"/>
    <mergeCell ref="BT11:BY11"/>
    <mergeCell ref="CL9:CM9"/>
    <mergeCell ref="BN9:BO9"/>
    <mergeCell ref="BP9:BQ9"/>
    <mergeCell ref="BR9:BS9"/>
    <mergeCell ref="BT9:BU9"/>
    <mergeCell ref="BV9:BW9"/>
    <mergeCell ref="BX9:BY9"/>
    <mergeCell ref="BB9:BC9"/>
    <mergeCell ref="BD9:BE9"/>
    <mergeCell ref="BF9:BG9"/>
    <mergeCell ref="BH9:BI9"/>
    <mergeCell ref="BJ9:BK9"/>
    <mergeCell ref="BL9:BM9"/>
    <mergeCell ref="AP9:AQ9"/>
    <mergeCell ref="AR9:AS9"/>
    <mergeCell ref="AT9:AU9"/>
    <mergeCell ref="CR11:CW11"/>
    <mergeCell ref="AD11:AI11"/>
    <mergeCell ref="AJ11:AO11"/>
    <mergeCell ref="AP11:AU11"/>
    <mergeCell ref="AV11:BA11"/>
    <mergeCell ref="BB11:BG11"/>
    <mergeCell ref="BH11:BM11"/>
    <mergeCell ref="BR10:BW10"/>
    <mergeCell ref="BX10:CC10"/>
    <mergeCell ref="CD10:CI10"/>
    <mergeCell ref="CJ10:CO10"/>
    <mergeCell ref="CP10:CU10"/>
    <mergeCell ref="AH10:AM10"/>
    <mergeCell ref="AN10:AS10"/>
    <mergeCell ref="AT10:AY10"/>
    <mergeCell ref="AZ10:BE10"/>
    <mergeCell ref="BF10:BK10"/>
    <mergeCell ref="BL10:BQ10"/>
    <mergeCell ref="D12:D14"/>
    <mergeCell ref="E12:E14"/>
    <mergeCell ref="F13:G13"/>
    <mergeCell ref="H13:I13"/>
    <mergeCell ref="J13:K13"/>
    <mergeCell ref="L13:M13"/>
    <mergeCell ref="BZ11:CE11"/>
    <mergeCell ref="CF11:CK11"/>
    <mergeCell ref="CL11:CQ11"/>
    <mergeCell ref="D11:E11"/>
    <mergeCell ref="F11:K11"/>
    <mergeCell ref="L11:Q11"/>
    <mergeCell ref="R11:W11"/>
    <mergeCell ref="X11:AC11"/>
    <mergeCell ref="Z13:AA13"/>
    <mergeCell ref="AB13:AC13"/>
    <mergeCell ref="AD13:AE13"/>
    <mergeCell ref="AF13:AG13"/>
    <mergeCell ref="AH13:AI13"/>
    <mergeCell ref="AJ13:AK13"/>
    <mergeCell ref="N13:O13"/>
    <mergeCell ref="P13:Q13"/>
    <mergeCell ref="R13:S13"/>
    <mergeCell ref="T13:U13"/>
    <mergeCell ref="BP13:BQ13"/>
    <mergeCell ref="V13:W13"/>
    <mergeCell ref="X13:Y13"/>
    <mergeCell ref="BR13:BS13"/>
    <mergeCell ref="BT13:BU13"/>
    <mergeCell ref="AX13:AY13"/>
    <mergeCell ref="AZ13:BA13"/>
    <mergeCell ref="BB13:BC13"/>
    <mergeCell ref="BD13:BE13"/>
    <mergeCell ref="BF13:BG13"/>
    <mergeCell ref="BH13:BI13"/>
    <mergeCell ref="AL13:AM13"/>
    <mergeCell ref="AN13:AO13"/>
    <mergeCell ref="AP13:AQ13"/>
    <mergeCell ref="AR13:AS13"/>
    <mergeCell ref="AT13:AU13"/>
    <mergeCell ref="AV13:AW13"/>
    <mergeCell ref="C54:C55"/>
    <mergeCell ref="B6:C6"/>
    <mergeCell ref="CT13:CU13"/>
    <mergeCell ref="CV13:CW13"/>
    <mergeCell ref="B15:C24"/>
    <mergeCell ref="B27:B37"/>
    <mergeCell ref="C27:C29"/>
    <mergeCell ref="C31:C33"/>
    <mergeCell ref="C35:C37"/>
    <mergeCell ref="CH13:CI13"/>
    <mergeCell ref="CJ13:CK13"/>
    <mergeCell ref="CL13:CM13"/>
    <mergeCell ref="CN13:CO13"/>
    <mergeCell ref="CP13:CQ13"/>
    <mergeCell ref="CR13:CS13"/>
    <mergeCell ref="BV13:BW13"/>
    <mergeCell ref="BX13:BY13"/>
    <mergeCell ref="BZ13:CA13"/>
    <mergeCell ref="CB13:CC13"/>
    <mergeCell ref="CD13:CE13"/>
    <mergeCell ref="CF13:CG13"/>
    <mergeCell ref="BJ13:BK13"/>
    <mergeCell ref="BL13:BM13"/>
    <mergeCell ref="BN13:BO13"/>
  </mergeCells>
  <conditionalFormatting sqref="E3">
    <cfRule type="cellIs" dxfId="209" priority="264" operator="lessThan">
      <formula>37</formula>
    </cfRule>
    <cfRule type="cellIs" dxfId="208" priority="266" operator="equal">
      <formula>37</formula>
    </cfRule>
  </conditionalFormatting>
  <conditionalFormatting sqref="E4">
    <cfRule type="cellIs" dxfId="207" priority="263" operator="lessThan">
      <formula>12</formula>
    </cfRule>
    <cfRule type="cellIs" dxfId="206" priority="265" operator="equal">
      <formula>12</formula>
    </cfRule>
  </conditionalFormatting>
  <conditionalFormatting sqref="E15:E24 E27:E29 E31:E33 E35:E37">
    <cfRule type="expression" dxfId="205" priority="49">
      <formula>SUM(F15:HM15)&lt;1</formula>
    </cfRule>
    <cfRule type="expression" dxfId="204" priority="285">
      <formula>SUM(F15:HM15)=1</formula>
    </cfRule>
    <cfRule type="expression" dxfId="203" priority="287">
      <formula>SUM(F15:HM15)&gt;1</formula>
    </cfRule>
  </conditionalFormatting>
  <conditionalFormatting sqref="E42:E55">
    <cfRule type="expression" dxfId="202" priority="22">
      <formula>SUM(F42:HM42)&lt;1</formula>
    </cfRule>
    <cfRule type="expression" dxfId="201" priority="23">
      <formula>SUM(F42:HM42)=1</formula>
    </cfRule>
    <cfRule type="expression" dxfId="200" priority="24">
      <formula>SUM(F42:HM42)&gt;1</formula>
    </cfRule>
  </conditionalFormatting>
  <conditionalFormatting sqref="F10:CU10">
    <cfRule type="cellIs" dxfId="199" priority="59" operator="lessThan">
      <formula>-20495</formula>
    </cfRule>
    <cfRule type="cellIs" dxfId="198" priority="60" operator="lessThan">
      <formula>0</formula>
    </cfRule>
  </conditionalFormatting>
  <conditionalFormatting sqref="F4:CW4 AP5:AS5 AN5:AO6 AT5:AU6 AP6:AR6">
    <cfRule type="expression" dxfId="197" priority="43">
      <formula>F$7&gt;9</formula>
    </cfRule>
    <cfRule type="expression" dxfId="196" priority="44">
      <formula>F$7&gt;5</formula>
    </cfRule>
    <cfRule type="expression" dxfId="195" priority="45">
      <formula>F$7&gt;0</formula>
    </cfRule>
  </conditionalFormatting>
  <conditionalFormatting sqref="F8:CW8">
    <cfRule type="cellIs" dxfId="194" priority="278" operator="lessThan">
      <formula>1</formula>
    </cfRule>
  </conditionalFormatting>
  <conditionalFormatting sqref="F9:CW9">
    <cfRule type="cellIs" dxfId="193" priority="74" operator="lessThan">
      <formula>0</formula>
    </cfRule>
    <cfRule type="containsText" dxfId="192" priority="75" operator="containsText" text="Yes">
      <formula>NOT(ISERROR(SEARCH("Yes",F9)))</formula>
    </cfRule>
  </conditionalFormatting>
  <conditionalFormatting sqref="G2">
    <cfRule type="expression" dxfId="191" priority="267">
      <formula>G$7&gt;9</formula>
    </cfRule>
    <cfRule type="expression" dxfId="190" priority="268">
      <formula>G$7&gt;5</formula>
    </cfRule>
    <cfRule type="expression" dxfId="189" priority="269">
      <formula>G$7&gt;0</formula>
    </cfRule>
  </conditionalFormatting>
  <conditionalFormatting sqref="G12 I12 K12 F12:F13 H12:H13 J12:J13">
    <cfRule type="expression" dxfId="188" priority="212">
      <formula>F$7&gt;9</formula>
    </cfRule>
    <cfRule type="expression" dxfId="187" priority="213">
      <formula>F$7&gt;5</formula>
    </cfRule>
    <cfRule type="expression" dxfId="186" priority="214">
      <formula>F$7&gt;0</formula>
    </cfRule>
  </conditionalFormatting>
  <conditionalFormatting sqref="H9:I9 T9:U9 Z9:AA9 AF9:AG9 AL9:AM9 AR9:AS9 AX9:AY9 BD9:BE9">
    <cfRule type="containsText" dxfId="185" priority="274" operator="containsText" text="No">
      <formula>NOT(ISERROR(SEARCH("No",H9)))</formula>
    </cfRule>
  </conditionalFormatting>
  <conditionalFormatting sqref="I2 K2 F2:F3 H2:H3 J2:J3 T3 V3 Z3 AB3 AF3 AH3 AL3 AN3 AR3 AT3 AX3 AZ3 BD3 BF3 F5:I5 R5:U5 X5:AA5 AD5:AG5 AV5:AY5 J5:K6 V5:W6 AB5:AC6 AH5:AI6 AZ5:BA6 F6:H6 R6:T6 X6:Z6 AD6:AF6 AV6:AX6 S12 U12 W12 Y12 AA12 AC12 AE12 AG12 AI12 AK12 AM12 AO12 AQ12 AS12 AU12 AW12 AY12 BA12 BC12 BE12 BG12:BK12 BM12 R12:R13 T12:T13 V12:V13 X12:X13 Z12:Z13 AB12:AB13 AD12:AD13 AF12:AF13 AH12:AH13 AJ12:AJ13 AL12:AL13 AN12:AN13 AP12:AP13 AR12:AR13 AT12:AT13 AV12:AV13 AX12:AX13 AZ12:AZ13 BB12:BB13 BD12:BD13 BF12:BF13 BL12:BL13 BH13 BJ13 F7:CW7">
    <cfRule type="expression" dxfId="184" priority="279">
      <formula>F$7&gt;9</formula>
    </cfRule>
    <cfRule type="expression" dxfId="183" priority="280">
      <formula>F$7&gt;5</formula>
    </cfRule>
    <cfRule type="expression" dxfId="182" priority="281">
      <formula>F$7&gt;0</formula>
    </cfRule>
  </conditionalFormatting>
  <conditionalFormatting sqref="I6 U6 AA6 AG6 AY6">
    <cfRule type="expression" dxfId="181" priority="282">
      <formula>H$7&gt;9</formula>
    </cfRule>
    <cfRule type="expression" dxfId="180" priority="283">
      <formula>H$7&gt;5</formula>
    </cfRule>
    <cfRule type="expression" dxfId="179" priority="284">
      <formula>H$7&gt;0</formula>
    </cfRule>
  </conditionalFormatting>
  <conditionalFormatting sqref="J10 P10 V10 AB10 AH10 AN10 AT10 AZ10 BF10">
    <cfRule type="cellIs" dxfId="178" priority="277" operator="greaterThan">
      <formula>0</formula>
    </cfRule>
  </conditionalFormatting>
  <conditionalFormatting sqref="M2">
    <cfRule type="expression" dxfId="177" priority="218">
      <formula>M$7&gt;9</formula>
    </cfRule>
    <cfRule type="expression" dxfId="176" priority="219">
      <formula>M$7&gt;5</formula>
    </cfRule>
    <cfRule type="expression" dxfId="175" priority="220">
      <formula>M$7&gt;0</formula>
    </cfRule>
  </conditionalFormatting>
  <conditionalFormatting sqref="M12 O12 Q12 L12:L13 N12:N13 P12:P13">
    <cfRule type="expression" dxfId="174" priority="215">
      <formula>L$7&gt;9</formula>
    </cfRule>
    <cfRule type="expression" dxfId="173" priority="216">
      <formula>L$7&gt;5</formula>
    </cfRule>
    <cfRule type="expression" dxfId="172" priority="217">
      <formula>L$7&gt;0</formula>
    </cfRule>
  </conditionalFormatting>
  <conditionalFormatting sqref="N9:O9">
    <cfRule type="containsText" dxfId="171" priority="225" operator="containsText" text="No">
      <formula>NOT(ISERROR(SEARCH("No",N9)))</formula>
    </cfRule>
  </conditionalFormatting>
  <conditionalFormatting sqref="O2 Q2 L2:L3 N2:N3 P2:P3 L5:O5 P5:Q6 L6:N6">
    <cfRule type="expression" dxfId="170" priority="227">
      <formula>L$7&gt;9</formula>
    </cfRule>
    <cfRule type="expression" dxfId="169" priority="228">
      <formula>L$7&gt;5</formula>
    </cfRule>
    <cfRule type="expression" dxfId="168" priority="229">
      <formula>L$7&gt;0</formula>
    </cfRule>
  </conditionalFormatting>
  <conditionalFormatting sqref="O6">
    <cfRule type="expression" dxfId="167" priority="230">
      <formula>N$7&gt;9</formula>
    </cfRule>
    <cfRule type="expression" dxfId="166" priority="231">
      <formula>N$7&gt;5</formula>
    </cfRule>
    <cfRule type="expression" dxfId="165" priority="232">
      <formula>N$7&gt;0</formula>
    </cfRule>
  </conditionalFormatting>
  <conditionalFormatting sqref="R2:R3">
    <cfRule type="expression" dxfId="164" priority="260">
      <formula>R$7&gt;9</formula>
    </cfRule>
    <cfRule type="expression" dxfId="163" priority="261">
      <formula>R$7&gt;5</formula>
    </cfRule>
    <cfRule type="expression" dxfId="162" priority="262">
      <formula>R$7&gt;0</formula>
    </cfRule>
  </conditionalFormatting>
  <conditionalFormatting sqref="S2:W2">
    <cfRule type="expression" dxfId="161" priority="257">
      <formula>S$7&gt;9</formula>
    </cfRule>
    <cfRule type="expression" dxfId="160" priority="258">
      <formula>S$7&gt;5</formula>
    </cfRule>
    <cfRule type="expression" dxfId="159" priority="259">
      <formula>S$7&gt;0</formula>
    </cfRule>
  </conditionalFormatting>
  <conditionalFormatting sqref="X2:X3">
    <cfRule type="expression" dxfId="158" priority="254">
      <formula>X$7&gt;9</formula>
    </cfRule>
    <cfRule type="expression" dxfId="157" priority="255">
      <formula>X$7&gt;5</formula>
    </cfRule>
    <cfRule type="expression" dxfId="156" priority="256">
      <formula>X$7&gt;0</formula>
    </cfRule>
  </conditionalFormatting>
  <conditionalFormatting sqref="Y2:AC2">
    <cfRule type="expression" dxfId="155" priority="251">
      <formula>Y$7&gt;9</formula>
    </cfRule>
    <cfRule type="expression" dxfId="154" priority="252">
      <formula>Y$7&gt;5</formula>
    </cfRule>
    <cfRule type="expression" dxfId="153" priority="253">
      <formula>Y$7&gt;0</formula>
    </cfRule>
  </conditionalFormatting>
  <conditionalFormatting sqref="AD2:AD3">
    <cfRule type="expression" dxfId="152" priority="248">
      <formula>AD$7&gt;9</formula>
    </cfRule>
    <cfRule type="expression" dxfId="151" priority="249">
      <formula>AD$7&gt;5</formula>
    </cfRule>
    <cfRule type="expression" dxfId="150" priority="250">
      <formula>AD$7&gt;0</formula>
    </cfRule>
  </conditionalFormatting>
  <conditionalFormatting sqref="AE2:AI2">
    <cfRule type="expression" dxfId="149" priority="245">
      <formula>AE$7&gt;9</formula>
    </cfRule>
    <cfRule type="expression" dxfId="148" priority="246">
      <formula>AE$7&gt;5</formula>
    </cfRule>
    <cfRule type="expression" dxfId="147" priority="247">
      <formula>AE$7&gt;0</formula>
    </cfRule>
  </conditionalFormatting>
  <conditionalFormatting sqref="AJ2:AJ3">
    <cfRule type="expression" dxfId="146" priority="242">
      <formula>AJ$7&gt;9</formula>
    </cfRule>
    <cfRule type="expression" dxfId="145" priority="243">
      <formula>AJ$7&gt;5</formula>
    </cfRule>
    <cfRule type="expression" dxfId="144" priority="244">
      <formula>AJ$7&gt;0</formula>
    </cfRule>
  </conditionalFormatting>
  <conditionalFormatting sqref="AK2:AO2">
    <cfRule type="expression" dxfId="143" priority="239">
      <formula>AK$7&gt;9</formula>
    </cfRule>
    <cfRule type="expression" dxfId="142" priority="240">
      <formula>AK$7&gt;5</formula>
    </cfRule>
    <cfRule type="expression" dxfId="141" priority="241">
      <formula>AK$7&gt;0</formula>
    </cfRule>
  </conditionalFormatting>
  <conditionalFormatting sqref="AP2:AP3">
    <cfRule type="expression" dxfId="140" priority="236">
      <formula>AP$7&gt;9</formula>
    </cfRule>
    <cfRule type="expression" dxfId="139" priority="237">
      <formula>AP$7&gt;5</formula>
    </cfRule>
    <cfRule type="expression" dxfId="138" priority="238">
      <formula>AP$7&gt;0</formula>
    </cfRule>
  </conditionalFormatting>
  <conditionalFormatting sqref="AQ2:AU2">
    <cfRule type="expression" dxfId="137" priority="233">
      <formula>AQ$7&gt;9</formula>
    </cfRule>
    <cfRule type="expression" dxfId="136" priority="234">
      <formula>AQ$7&gt;5</formula>
    </cfRule>
    <cfRule type="expression" dxfId="135" priority="235">
      <formula>AQ$7&gt;0</formula>
    </cfRule>
  </conditionalFormatting>
  <conditionalFormatting sqref="AS6">
    <cfRule type="expression" dxfId="134" priority="46">
      <formula>AR$7&gt;9</formula>
    </cfRule>
    <cfRule type="expression" dxfId="133" priority="47">
      <formula>AR$7&gt;5</formula>
    </cfRule>
    <cfRule type="expression" dxfId="132" priority="48">
      <formula>AR$7&gt;0</formula>
    </cfRule>
  </conditionalFormatting>
  <conditionalFormatting sqref="AV2:AV3">
    <cfRule type="expression" dxfId="131" priority="203">
      <formula>AV$7&gt;9</formula>
    </cfRule>
    <cfRule type="expression" dxfId="130" priority="204">
      <formula>AV$7&gt;5</formula>
    </cfRule>
    <cfRule type="expression" dxfId="129" priority="205">
      <formula>AV$7&gt;0</formula>
    </cfRule>
  </conditionalFormatting>
  <conditionalFormatting sqref="AW2:BA2">
    <cfRule type="expression" dxfId="128" priority="200">
      <formula>AW$7&gt;9</formula>
    </cfRule>
    <cfRule type="expression" dxfId="127" priority="201">
      <formula>AW$7&gt;5</formula>
    </cfRule>
    <cfRule type="expression" dxfId="126" priority="202">
      <formula>AW$7&gt;0</formula>
    </cfRule>
  </conditionalFormatting>
  <conditionalFormatting sqref="BB2:BB3">
    <cfRule type="expression" dxfId="125" priority="194">
      <formula>BB$7&gt;9</formula>
    </cfRule>
    <cfRule type="expression" dxfId="124" priority="195">
      <formula>BB$7&gt;5</formula>
    </cfRule>
    <cfRule type="expression" dxfId="123" priority="196">
      <formula>BB$7&gt;0</formula>
    </cfRule>
  </conditionalFormatting>
  <conditionalFormatting sqref="BB5:BE5 BF5:BG6 BB6:BD6">
    <cfRule type="expression" dxfId="122" priority="37">
      <formula>BB$7&gt;9</formula>
    </cfRule>
    <cfRule type="expression" dxfId="121" priority="38">
      <formula>BB$7&gt;5</formula>
    </cfRule>
    <cfRule type="expression" dxfId="120" priority="39">
      <formula>BB$7&gt;0</formula>
    </cfRule>
  </conditionalFormatting>
  <conditionalFormatting sqref="BC2:BG2">
    <cfRule type="expression" dxfId="119" priority="191">
      <formula>BC$7&gt;9</formula>
    </cfRule>
    <cfRule type="expression" dxfId="118" priority="192">
      <formula>BC$7&gt;5</formula>
    </cfRule>
    <cfRule type="expression" dxfId="117" priority="193">
      <formula>BC$7&gt;0</formula>
    </cfRule>
  </conditionalFormatting>
  <conditionalFormatting sqref="BE6">
    <cfRule type="expression" dxfId="116" priority="40">
      <formula>BD$7&gt;9</formula>
    </cfRule>
    <cfRule type="expression" dxfId="115" priority="41">
      <formula>BD$7&gt;5</formula>
    </cfRule>
    <cfRule type="expression" dxfId="114" priority="42">
      <formula>BD$7&gt;0</formula>
    </cfRule>
  </conditionalFormatting>
  <conditionalFormatting sqref="BH2:BH3">
    <cfRule type="expression" dxfId="113" priority="177">
      <formula>BH$7&gt;9</formula>
    </cfRule>
    <cfRule type="expression" dxfId="112" priority="178">
      <formula>BH$7&gt;5</formula>
    </cfRule>
    <cfRule type="expression" dxfId="111" priority="179">
      <formula>BH$7&gt;0</formula>
    </cfRule>
  </conditionalFormatting>
  <conditionalFormatting sqref="BI2:BM2">
    <cfRule type="expression" dxfId="110" priority="174">
      <formula>BI$7&gt;9</formula>
    </cfRule>
    <cfRule type="expression" dxfId="109" priority="175">
      <formula>BI$7&gt;5</formula>
    </cfRule>
    <cfRule type="expression" dxfId="108" priority="176">
      <formula>BI$7&gt;0</formula>
    </cfRule>
  </conditionalFormatting>
  <conditionalFormatting sqref="BJ3 BL3 BP3 BR3">
    <cfRule type="expression" dxfId="107" priority="185">
      <formula>BJ$7&gt;9</formula>
    </cfRule>
    <cfRule type="expression" dxfId="106" priority="186">
      <formula>BJ$7&gt;5</formula>
    </cfRule>
    <cfRule type="expression" dxfId="105" priority="187">
      <formula>BJ$7&gt;0</formula>
    </cfRule>
  </conditionalFormatting>
  <conditionalFormatting sqref="BJ9:BK9 BP9:BQ9">
    <cfRule type="containsText" dxfId="104" priority="184" operator="containsText" text="No">
      <formula>NOT(ISERROR(SEARCH("No",BJ9)))</formula>
    </cfRule>
  </conditionalFormatting>
  <conditionalFormatting sqref="BL10 BR10">
    <cfRule type="cellIs" dxfId="100" priority="67" operator="greaterThan">
      <formula>0</formula>
    </cfRule>
  </conditionalFormatting>
  <conditionalFormatting sqref="BN2:BN3">
    <cfRule type="expression" dxfId="99" priority="168">
      <formula>BN$7&gt;9</formula>
    </cfRule>
    <cfRule type="expression" dxfId="98" priority="169">
      <formula>BN$7&gt;5</formula>
    </cfRule>
    <cfRule type="expression" dxfId="97" priority="170">
      <formula>BN$7&gt;0</formula>
    </cfRule>
  </conditionalFormatting>
  <conditionalFormatting sqref="BO12 BQ12 BS12:BW12 BY12 BN12:BN13 BP12:BP13 BR12:BR13 BX12:BX13 BT13 BV13">
    <cfRule type="expression" dxfId="96" priority="56">
      <formula>BN$7&gt;9</formula>
    </cfRule>
    <cfRule type="expression" dxfId="95" priority="57">
      <formula>BN$7&gt;5</formula>
    </cfRule>
    <cfRule type="expression" dxfId="94" priority="58">
      <formula>BN$7&gt;0</formula>
    </cfRule>
  </conditionalFormatting>
  <conditionalFormatting sqref="BO2:BS2">
    <cfRule type="expression" dxfId="93" priority="165">
      <formula>BO$7&gt;9</formula>
    </cfRule>
    <cfRule type="expression" dxfId="92" priority="166">
      <formula>BO$7&gt;5</formula>
    </cfRule>
    <cfRule type="expression" dxfId="91" priority="167">
      <formula>BO$7&gt;0</formula>
    </cfRule>
  </conditionalFormatting>
  <conditionalFormatting sqref="BT2:BT3">
    <cfRule type="expression" dxfId="90" priority="147">
      <formula>BT$7&gt;9</formula>
    </cfRule>
    <cfRule type="expression" dxfId="89" priority="148">
      <formula>BT$7&gt;5</formula>
    </cfRule>
    <cfRule type="expression" dxfId="88" priority="149">
      <formula>BT$7&gt;0</formula>
    </cfRule>
  </conditionalFormatting>
  <conditionalFormatting sqref="BU2:BY2">
    <cfRule type="expression" dxfId="87" priority="144">
      <formula>BU$7&gt;9</formula>
    </cfRule>
    <cfRule type="expression" dxfId="86" priority="145">
      <formula>BU$7&gt;5</formula>
    </cfRule>
    <cfRule type="expression" dxfId="85" priority="146">
      <formula>BU$7&gt;0</formula>
    </cfRule>
  </conditionalFormatting>
  <conditionalFormatting sqref="BV3 BX3 BV5:BW5 BX5:BY6 BV6">
    <cfRule type="expression" dxfId="84" priority="159">
      <formula>BV$7&gt;9</formula>
    </cfRule>
    <cfRule type="expression" dxfId="83" priority="160">
      <formula>BV$7&gt;5</formula>
    </cfRule>
    <cfRule type="expression" dxfId="82" priority="161">
      <formula>BV$7&gt;0</formula>
    </cfRule>
  </conditionalFormatting>
  <conditionalFormatting sqref="BV9:BW9">
    <cfRule type="containsText" dxfId="81" priority="157" operator="containsText" text="No">
      <formula>NOT(ISERROR(SEARCH("No",BV9)))</formula>
    </cfRule>
  </conditionalFormatting>
  <conditionalFormatting sqref="BW6">
    <cfRule type="expression" dxfId="80" priority="162">
      <formula>BV$7&gt;9</formula>
    </cfRule>
    <cfRule type="expression" dxfId="79" priority="163">
      <formula>BV$7&gt;5</formula>
    </cfRule>
    <cfRule type="expression" dxfId="78" priority="164">
      <formula>BV$7&gt;0</formula>
    </cfRule>
  </conditionalFormatting>
  <conditionalFormatting sqref="BX10 CD10">
    <cfRule type="cellIs" dxfId="77" priority="64" operator="greaterThan">
      <formula>0</formula>
    </cfRule>
  </conditionalFormatting>
  <conditionalFormatting sqref="BZ2:BZ3">
    <cfRule type="expression" dxfId="76" priority="130">
      <formula>BZ$7&gt;9</formula>
    </cfRule>
    <cfRule type="expression" dxfId="75" priority="131">
      <formula>BZ$7&gt;5</formula>
    </cfRule>
    <cfRule type="expression" dxfId="74" priority="132">
      <formula>BZ$7&gt;0</formula>
    </cfRule>
  </conditionalFormatting>
  <conditionalFormatting sqref="CA12 CC12 CE12:CI12 CK12 BZ12:BZ13 CB12:CB13 CD12:CD13 CJ12:CJ13 CF13 CH13">
    <cfRule type="expression" dxfId="73" priority="53">
      <formula>BZ$7&gt;9</formula>
    </cfRule>
    <cfRule type="expression" dxfId="72" priority="54">
      <formula>BZ$7&gt;5</formula>
    </cfRule>
    <cfRule type="expression" dxfId="71" priority="55">
      <formula>BZ$7&gt;0</formula>
    </cfRule>
  </conditionalFormatting>
  <conditionalFormatting sqref="CA2:CE2">
    <cfRule type="expression" dxfId="70" priority="127">
      <formula>CA$7&gt;9</formula>
    </cfRule>
    <cfRule type="expression" dxfId="69" priority="128">
      <formula>CA$7&gt;5</formula>
    </cfRule>
    <cfRule type="expression" dxfId="68" priority="129">
      <formula>CA$7&gt;0</formula>
    </cfRule>
  </conditionalFormatting>
  <conditionalFormatting sqref="CB3 CD3 BZ5:CC5 CD5:CE6 BZ6:CB6">
    <cfRule type="expression" dxfId="67" priority="138">
      <formula>BZ$7&gt;9</formula>
    </cfRule>
    <cfRule type="expression" dxfId="66" priority="139">
      <formula>BZ$7&gt;5</formula>
    </cfRule>
    <cfRule type="expression" dxfId="65" priority="140">
      <formula>BZ$7&gt;0</formula>
    </cfRule>
  </conditionalFormatting>
  <conditionalFormatting sqref="CB9:CC9">
    <cfRule type="containsText" dxfId="64" priority="137" operator="containsText" text="No">
      <formula>NOT(ISERROR(SEARCH("No",CB9)))</formula>
    </cfRule>
  </conditionalFormatting>
  <conditionalFormatting sqref="CC6">
    <cfRule type="expression" dxfId="63" priority="141">
      <formula>CB$7&gt;9</formula>
    </cfRule>
    <cfRule type="expression" dxfId="62" priority="142">
      <formula>CB$7&gt;5</formula>
    </cfRule>
    <cfRule type="expression" dxfId="61" priority="143">
      <formula>CB$7&gt;0</formula>
    </cfRule>
  </conditionalFormatting>
  <conditionalFormatting sqref="CF2:CF3">
    <cfRule type="expression" dxfId="60" priority="109">
      <formula>CF$7&gt;9</formula>
    </cfRule>
    <cfRule type="expression" dxfId="59" priority="110">
      <formula>CF$7&gt;5</formula>
    </cfRule>
    <cfRule type="expression" dxfId="58" priority="111">
      <formula>CF$7&gt;0</formula>
    </cfRule>
  </conditionalFormatting>
  <conditionalFormatting sqref="CG2:CK2">
    <cfRule type="expression" dxfId="57" priority="106">
      <formula>CG$7&gt;9</formula>
    </cfRule>
    <cfRule type="expression" dxfId="56" priority="107">
      <formula>CG$7&gt;5</formula>
    </cfRule>
    <cfRule type="expression" dxfId="55" priority="108">
      <formula>CG$7&gt;0</formula>
    </cfRule>
  </conditionalFormatting>
  <conditionalFormatting sqref="CH3 CJ3 CF5:CI5 CJ5:CK6 CF6:CH6">
    <cfRule type="expression" dxfId="54" priority="121">
      <formula>CF$7&gt;9</formula>
    </cfRule>
    <cfRule type="expression" dxfId="53" priority="122">
      <formula>CF$7&gt;5</formula>
    </cfRule>
    <cfRule type="expression" dxfId="52" priority="123">
      <formula>CF$7&gt;0</formula>
    </cfRule>
  </conditionalFormatting>
  <conditionalFormatting sqref="CH9:CI9">
    <cfRule type="containsText" dxfId="51" priority="119" operator="containsText" text="No">
      <formula>NOT(ISERROR(SEARCH("No",CH9)))</formula>
    </cfRule>
  </conditionalFormatting>
  <conditionalFormatting sqref="CI6">
    <cfRule type="expression" dxfId="50" priority="124">
      <formula>CH$7&gt;9</formula>
    </cfRule>
    <cfRule type="expression" dxfId="49" priority="125">
      <formula>CH$7&gt;5</formula>
    </cfRule>
    <cfRule type="expression" dxfId="48" priority="126">
      <formula>CH$7&gt;0</formula>
    </cfRule>
  </conditionalFormatting>
  <conditionalFormatting sqref="CJ10 CP10">
    <cfRule type="cellIs" dxfId="47" priority="61" operator="greaterThan">
      <formula>0</formula>
    </cfRule>
  </conditionalFormatting>
  <conditionalFormatting sqref="CL2:CL3">
    <cfRule type="expression" dxfId="46" priority="88">
      <formula>CL$7&gt;9</formula>
    </cfRule>
    <cfRule type="expression" dxfId="45" priority="89">
      <formula>CL$7&gt;5</formula>
    </cfRule>
    <cfRule type="expression" dxfId="44" priority="90">
      <formula>CL$7&gt;0</formula>
    </cfRule>
  </conditionalFormatting>
  <conditionalFormatting sqref="CM12 CO12 CQ12:CU12 CW12 CL12:CL13 CN12:CN13 CP12:CP13 CV12:CV13 CR13 CT13 F14:CW14">
    <cfRule type="expression" dxfId="43" priority="50">
      <formula>F$7&gt;9</formula>
    </cfRule>
    <cfRule type="expression" dxfId="42" priority="51">
      <formula>F$7&gt;5</formula>
    </cfRule>
    <cfRule type="expression" dxfId="41" priority="52">
      <formula>F$7&gt;0</formula>
    </cfRule>
  </conditionalFormatting>
  <conditionalFormatting sqref="CM2:CQ2">
    <cfRule type="expression" dxfId="40" priority="85">
      <formula>CM$7&gt;9</formula>
    </cfRule>
    <cfRule type="expression" dxfId="39" priority="86">
      <formula>CM$7&gt;5</formula>
    </cfRule>
    <cfRule type="expression" dxfId="38" priority="87">
      <formula>CM$7&gt;0</formula>
    </cfRule>
  </conditionalFormatting>
  <conditionalFormatting sqref="CN3 CP3 CL5:CO5 CP5:CQ6 CL6:CN6">
    <cfRule type="expression" dxfId="37" priority="100">
      <formula>CL$7&gt;9</formula>
    </cfRule>
    <cfRule type="expression" dxfId="36" priority="101">
      <formula>CL$7&gt;5</formula>
    </cfRule>
    <cfRule type="expression" dxfId="35" priority="102">
      <formula>CL$7&gt;0</formula>
    </cfRule>
  </conditionalFormatting>
  <conditionalFormatting sqref="CN9:CO9">
    <cfRule type="containsText" dxfId="34" priority="98" operator="containsText" text="No">
      <formula>NOT(ISERROR(SEARCH("No",CN9)))</formula>
    </cfRule>
  </conditionalFormatting>
  <conditionalFormatting sqref="CO6">
    <cfRule type="expression" dxfId="33" priority="103">
      <formula>CN$7&gt;9</formula>
    </cfRule>
    <cfRule type="expression" dxfId="32" priority="104">
      <formula>CN$7&gt;5</formula>
    </cfRule>
    <cfRule type="expression" dxfId="31" priority="105">
      <formula>CN$7&gt;0</formula>
    </cfRule>
  </conditionalFormatting>
  <conditionalFormatting sqref="CR2:CR3">
    <cfRule type="expression" dxfId="30" priority="71">
      <formula>CR$7&gt;9</formula>
    </cfRule>
    <cfRule type="expression" dxfId="29" priority="72">
      <formula>CR$7&gt;5</formula>
    </cfRule>
    <cfRule type="expression" dxfId="28" priority="73">
      <formula>CR$7&gt;0</formula>
    </cfRule>
  </conditionalFormatting>
  <conditionalFormatting sqref="CS2:CW2">
    <cfRule type="expression" dxfId="27" priority="68">
      <formula>CS$7&gt;9</formula>
    </cfRule>
    <cfRule type="expression" dxfId="26" priority="69">
      <formula>CS$7&gt;5</formula>
    </cfRule>
    <cfRule type="expression" dxfId="25" priority="70">
      <formula>CS$7&gt;0</formula>
    </cfRule>
  </conditionalFormatting>
  <conditionalFormatting sqref="CT3 CV3 CR5:CU5 CV5:CW6 CR6:CT6">
    <cfRule type="expression" dxfId="24" priority="79">
      <formula>CR$7&gt;9</formula>
    </cfRule>
    <cfRule type="expression" dxfId="23" priority="80">
      <formula>CR$7&gt;5</formula>
    </cfRule>
    <cfRule type="expression" dxfId="22" priority="81">
      <formula>CR$7&gt;0</formula>
    </cfRule>
  </conditionalFormatting>
  <conditionalFormatting sqref="CT9:CU9">
    <cfRule type="containsText" dxfId="21" priority="78" operator="containsText" text="No">
      <formula>NOT(ISERROR(SEARCH("No",CT9)))</formula>
    </cfRule>
  </conditionalFormatting>
  <conditionalFormatting sqref="CU6">
    <cfRule type="expression" dxfId="20" priority="82">
      <formula>CT$7&gt;9</formula>
    </cfRule>
    <cfRule type="expression" dxfId="19" priority="83">
      <formula>CT$7&gt;5</formula>
    </cfRule>
    <cfRule type="expression" dxfId="18" priority="84">
      <formula>CT$7&gt;0</formula>
    </cfRule>
  </conditionalFormatting>
  <conditionalFormatting sqref="BH5:BK5 BL5:BM6 BH6:BJ6">
    <cfRule type="expression" dxfId="17" priority="16">
      <formula>BH$7&gt;9</formula>
    </cfRule>
    <cfRule type="expression" dxfId="16" priority="17">
      <formula>BH$7&gt;5</formula>
    </cfRule>
    <cfRule type="expression" dxfId="15" priority="18">
      <formula>BH$7&gt;0</formula>
    </cfRule>
  </conditionalFormatting>
  <conditionalFormatting sqref="BK6">
    <cfRule type="expression" dxfId="14" priority="19">
      <formula>BJ$7&gt;9</formula>
    </cfRule>
    <cfRule type="expression" dxfId="13" priority="20">
      <formula>BJ$7&gt;5</formula>
    </cfRule>
    <cfRule type="expression" dxfId="12" priority="21">
      <formula>BJ$7&gt;0</formula>
    </cfRule>
  </conditionalFormatting>
  <conditionalFormatting sqref="E40">
    <cfRule type="expression" dxfId="11" priority="10">
      <formula>SUM(F40:HM40)&lt;1</formula>
    </cfRule>
    <cfRule type="expression" dxfId="10" priority="11">
      <formula>SUM(F40:HM40)=1</formula>
    </cfRule>
    <cfRule type="expression" dxfId="9" priority="12">
      <formula>SUM(F40:HM40)&gt;1</formula>
    </cfRule>
  </conditionalFormatting>
  <conditionalFormatting sqref="BN5:BQ5 BN6:BP6">
    <cfRule type="expression" dxfId="8" priority="7">
      <formula>BN$7&gt;9</formula>
    </cfRule>
    <cfRule type="expression" dxfId="7" priority="8">
      <formula>BN$7&gt;5</formula>
    </cfRule>
    <cfRule type="expression" dxfId="6" priority="9">
      <formula>BN$7&gt;0</formula>
    </cfRule>
  </conditionalFormatting>
  <conditionalFormatting sqref="BQ6">
    <cfRule type="expression" dxfId="5" priority="4">
      <formula>BP$7&gt;9</formula>
    </cfRule>
    <cfRule type="expression" dxfId="4" priority="5">
      <formula>BP$7&gt;5</formula>
    </cfRule>
    <cfRule type="expression" dxfId="3" priority="6">
      <formula>BP$7&gt;0</formula>
    </cfRule>
  </conditionalFormatting>
  <conditionalFormatting sqref="BR5:BU6">
    <cfRule type="expression" dxfId="2" priority="1">
      <formula>BR$7&gt;9</formula>
    </cfRule>
    <cfRule type="expression" dxfId="1" priority="2">
      <formula>BR$7&gt;5</formula>
    </cfRule>
    <cfRule type="expression" dxfId="0" priority="3">
      <formula>BR$7&gt;0</formula>
    </cfRule>
  </conditionalFormatting>
  <dataValidations disablePrompts="1" count="1">
    <dataValidation type="list" allowBlank="1" showErrorMessage="1" prompt="_x000a_" sqref="D6" xr:uid="{00000000-0002-0000-0100-000000000000}">
      <formula1>"Yes,No"</formula1>
    </dataValidation>
  </dataValidation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and Notes</vt:lpstr>
      <vt:lpstr>All Courses Offered</vt:lpstr>
      <vt:lpstr>'All Courses Offered'!Print_Area</vt:lpstr>
    </vt:vector>
  </TitlesOfParts>
  <Company>Boise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Ally Daniels</dc:creator>
  <cp:lastModifiedBy>Rachel Bagnard</cp:lastModifiedBy>
  <cp:lastPrinted>2014-05-06T20:19:59Z</cp:lastPrinted>
  <dcterms:created xsi:type="dcterms:W3CDTF">2012-10-22T18:42:50Z</dcterms:created>
  <dcterms:modified xsi:type="dcterms:W3CDTF">2024-04-26T21:39:36Z</dcterms:modified>
</cp:coreProperties>
</file>